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8600" windowHeight="5355" activeTab="9"/>
  </bookViews>
  <sheets>
    <sheet name="прил 1" sheetId="18" r:id="rId1"/>
    <sheet name="Прил 2" sheetId="19" state="hidden" r:id="rId2"/>
    <sheet name="Прил 3" sheetId="20" state="hidden" r:id="rId3"/>
    <sheet name="Прил 4" sheetId="21" state="hidden" r:id="rId4"/>
    <sheet name="прил 5" sheetId="35" r:id="rId5"/>
    <sheet name="прил 6" sheetId="22" r:id="rId6"/>
    <sheet name="прил 7" sheetId="16" r:id="rId7"/>
    <sheet name="прил 8" sheetId="17" r:id="rId8"/>
    <sheet name="прил 9" sheetId="27" r:id="rId9"/>
    <sheet name="Прил 13" sheetId="34" r:id="rId10"/>
  </sheets>
  <definedNames>
    <definedName name="__bookmark_1">#REF!</definedName>
    <definedName name="__bookmark_2">#REF!</definedName>
    <definedName name="__bookmark_4">#REF!</definedName>
    <definedName name="__bookmark_5">#REF!</definedName>
    <definedName name="__bookmark_6">#REF!</definedName>
  </definedNames>
  <calcPr calcId="125725"/>
</workbook>
</file>

<file path=xl/calcChain.xml><?xml version="1.0" encoding="utf-8"?>
<calcChain xmlns="http://schemas.openxmlformats.org/spreadsheetml/2006/main">
  <c r="D11" i="18"/>
  <c r="E11"/>
  <c r="D12"/>
  <c r="E12"/>
  <c r="D13"/>
  <c r="E13"/>
  <c r="D14"/>
  <c r="E14"/>
  <c r="D15"/>
  <c r="E15"/>
  <c r="C16"/>
  <c r="C15" s="1"/>
  <c r="C14" s="1"/>
  <c r="C13" s="1"/>
  <c r="C12" s="1"/>
  <c r="C11" s="1"/>
  <c r="D17"/>
  <c r="E17"/>
  <c r="D18"/>
  <c r="E18"/>
  <c r="D19"/>
  <c r="E19"/>
  <c r="C20"/>
  <c r="C19" s="1"/>
  <c r="C18" s="1"/>
  <c r="C17" s="1"/>
  <c r="C10" i="35"/>
  <c r="C11"/>
  <c r="C12"/>
  <c r="C13"/>
  <c r="C14"/>
  <c r="C16"/>
  <c r="C18"/>
  <c r="C20"/>
  <c r="C22"/>
  <c r="C23"/>
  <c r="C24"/>
  <c r="C26"/>
  <c r="C28"/>
  <c r="C30"/>
  <c r="C32"/>
  <c r="C33"/>
  <c r="C34"/>
  <c r="C35"/>
  <c r="C37"/>
  <c r="C38"/>
  <c r="C40"/>
  <c r="C41"/>
  <c r="C43"/>
  <c r="C44"/>
  <c r="C45"/>
  <c r="C47"/>
  <c r="C48"/>
  <c r="C49"/>
  <c r="C51"/>
  <c r="C52"/>
  <c r="C54"/>
  <c r="C55"/>
  <c r="C56"/>
  <c r="C62"/>
  <c r="C63"/>
  <c r="C64"/>
  <c r="C69"/>
  <c r="C74"/>
  <c r="C75"/>
  <c r="C77"/>
  <c r="C78"/>
  <c r="C80"/>
  <c r="E13" i="22"/>
  <c r="F13"/>
  <c r="D14"/>
  <c r="D13" s="1"/>
  <c r="D15"/>
  <c r="D19"/>
  <c r="E19"/>
  <c r="F19"/>
  <c r="D20"/>
  <c r="E21"/>
  <c r="F21"/>
  <c r="D22"/>
  <c r="D23"/>
  <c r="D21" s="1"/>
  <c r="E24"/>
  <c r="F24"/>
  <c r="D25"/>
  <c r="D24" s="1"/>
  <c r="E27"/>
  <c r="F27"/>
  <c r="D28"/>
  <c r="D27" s="1"/>
  <c r="E29"/>
  <c r="F29"/>
  <c r="D30"/>
  <c r="D29" s="1"/>
  <c r="E31"/>
  <c r="F31"/>
  <c r="T12" i="16"/>
  <c r="V12"/>
  <c r="T14"/>
  <c r="V14"/>
  <c r="T15"/>
  <c r="V15"/>
  <c r="T16"/>
  <c r="V16"/>
  <c r="T17"/>
  <c r="V17"/>
  <c r="T18"/>
  <c r="V18"/>
  <c r="R19"/>
  <c r="R18" s="1"/>
  <c r="R17" s="1"/>
  <c r="R16" s="1"/>
  <c r="R15" s="1"/>
  <c r="R14" s="1"/>
  <c r="T20"/>
  <c r="V20"/>
  <c r="T21"/>
  <c r="V21"/>
  <c r="T22"/>
  <c r="V22"/>
  <c r="T23"/>
  <c r="V23"/>
  <c r="T24"/>
  <c r="V24"/>
  <c r="R25"/>
  <c r="R24" s="1"/>
  <c r="R26"/>
  <c r="R28"/>
  <c r="T29"/>
  <c r="V29"/>
  <c r="R30"/>
  <c r="R29" s="1"/>
  <c r="T31"/>
  <c r="V31"/>
  <c r="R32"/>
  <c r="R31" s="1"/>
  <c r="T33"/>
  <c r="V33"/>
  <c r="T34"/>
  <c r="V34"/>
  <c r="T35"/>
  <c r="V35"/>
  <c r="T36"/>
  <c r="V36"/>
  <c r="T37"/>
  <c r="V37"/>
  <c r="R38"/>
  <c r="R37" s="1"/>
  <c r="R36" s="1"/>
  <c r="T39"/>
  <c r="V39"/>
  <c r="T40"/>
  <c r="V40"/>
  <c r="T41"/>
  <c r="V41"/>
  <c r="R42"/>
  <c r="R41" s="1"/>
  <c r="R40" s="1"/>
  <c r="R39" s="1"/>
  <c r="T43"/>
  <c r="V43"/>
  <c r="T44"/>
  <c r="V44"/>
  <c r="T45"/>
  <c r="V45"/>
  <c r="T46"/>
  <c r="V46"/>
  <c r="T47"/>
  <c r="V47"/>
  <c r="R48"/>
  <c r="R47" s="1"/>
  <c r="T49"/>
  <c r="V49"/>
  <c r="T50"/>
  <c r="V50"/>
  <c r="T51"/>
  <c r="V51"/>
  <c r="T52"/>
  <c r="V52"/>
  <c r="T53"/>
  <c r="V53"/>
  <c r="T54"/>
  <c r="V54"/>
  <c r="R56"/>
  <c r="R57"/>
  <c r="R54" s="1"/>
  <c r="R53" s="1"/>
  <c r="T59"/>
  <c r="V59"/>
  <c r="T61"/>
  <c r="V61"/>
  <c r="T62"/>
  <c r="V62"/>
  <c r="T63"/>
  <c r="V63"/>
  <c r="T64"/>
  <c r="V64"/>
  <c r="R65"/>
  <c r="R64" s="1"/>
  <c r="T65"/>
  <c r="V65"/>
  <c r="R66"/>
  <c r="T68"/>
  <c r="V68"/>
  <c r="T69"/>
  <c r="V69"/>
  <c r="T70"/>
  <c r="V70"/>
  <c r="T71"/>
  <c r="V71"/>
  <c r="R72"/>
  <c r="R68" s="1"/>
  <c r="T72"/>
  <c r="V72"/>
  <c r="R73"/>
  <c r="T75"/>
  <c r="V75"/>
  <c r="T76"/>
  <c r="V76"/>
  <c r="T77"/>
  <c r="V77"/>
  <c r="T78"/>
  <c r="V78"/>
  <c r="T79"/>
  <c r="V79"/>
  <c r="T80"/>
  <c r="V80"/>
  <c r="R81"/>
  <c r="R80" s="1"/>
  <c r="R79" s="1"/>
  <c r="R83"/>
  <c r="R84"/>
  <c r="R85"/>
  <c r="R86"/>
  <c r="R87"/>
  <c r="T89"/>
  <c r="V89"/>
  <c r="T90"/>
  <c r="V90"/>
  <c r="T91"/>
  <c r="V91"/>
  <c r="T92"/>
  <c r="V92"/>
  <c r="T93"/>
  <c r="V93"/>
  <c r="T94"/>
  <c r="V94"/>
  <c r="R95"/>
  <c r="R94" s="1"/>
  <c r="R93" s="1"/>
  <c r="R96"/>
  <c r="R97"/>
  <c r="R99"/>
  <c r="T101"/>
  <c r="V101"/>
  <c r="T102"/>
  <c r="V102"/>
  <c r="T103"/>
  <c r="V103"/>
  <c r="T104"/>
  <c r="V104"/>
  <c r="T105"/>
  <c r="V105"/>
  <c r="T106"/>
  <c r="V106"/>
  <c r="R107"/>
  <c r="R105" s="1"/>
  <c r="R108"/>
  <c r="T108"/>
  <c r="V108"/>
  <c r="R110"/>
  <c r="T110"/>
  <c r="V110"/>
  <c r="T112"/>
  <c r="V112"/>
  <c r="Q12" i="17"/>
  <c r="R12"/>
  <c r="S12"/>
  <c r="Q13"/>
  <c r="R13"/>
  <c r="S13"/>
  <c r="Q14"/>
  <c r="R14"/>
  <c r="S14"/>
  <c r="Q15"/>
  <c r="R15"/>
  <c r="S15"/>
  <c r="Q16"/>
  <c r="R16"/>
  <c r="S16"/>
  <c r="Q17"/>
  <c r="R17"/>
  <c r="S17"/>
  <c r="Q18"/>
  <c r="R18"/>
  <c r="S18"/>
  <c r="Q19"/>
  <c r="R19"/>
  <c r="S19"/>
  <c r="Q22"/>
  <c r="R22"/>
  <c r="S22"/>
  <c r="Q23"/>
  <c r="R23"/>
  <c r="S23"/>
  <c r="Q24"/>
  <c r="R24"/>
  <c r="S24"/>
  <c r="Q25"/>
  <c r="R25"/>
  <c r="S25"/>
  <c r="Q26"/>
  <c r="R26"/>
  <c r="S26"/>
  <c r="Q27"/>
  <c r="R27"/>
  <c r="S27"/>
  <c r="Q30"/>
  <c r="R30"/>
  <c r="S30"/>
  <c r="Q32"/>
  <c r="R32"/>
  <c r="S32"/>
  <c r="Q36"/>
  <c r="R36"/>
  <c r="S36"/>
  <c r="Q38"/>
  <c r="R38"/>
  <c r="S38"/>
  <c r="Q39"/>
  <c r="R39"/>
  <c r="S39"/>
  <c r="Q40"/>
  <c r="R40"/>
  <c r="S40"/>
  <c r="Q41"/>
  <c r="R41"/>
  <c r="S41"/>
  <c r="Q42"/>
  <c r="R42"/>
  <c r="S42"/>
  <c r="Q44"/>
  <c r="R44"/>
  <c r="S44"/>
  <c r="Q45"/>
  <c r="R45"/>
  <c r="S45"/>
  <c r="Q46"/>
  <c r="R46"/>
  <c r="S46"/>
  <c r="Q47"/>
  <c r="R47"/>
  <c r="S47"/>
  <c r="Q48"/>
  <c r="R48"/>
  <c r="S48"/>
  <c r="Q50"/>
  <c r="R50"/>
  <c r="S50"/>
  <c r="Q51"/>
  <c r="R51"/>
  <c r="S51"/>
  <c r="Q52"/>
  <c r="R52"/>
  <c r="S52"/>
  <c r="Q53"/>
  <c r="R53"/>
  <c r="S53"/>
  <c r="Q54"/>
  <c r="R54"/>
  <c r="S54"/>
  <c r="Q55"/>
  <c r="R55"/>
  <c r="S55"/>
  <c r="Q57"/>
  <c r="R57"/>
  <c r="S57"/>
  <c r="Q58"/>
  <c r="R58"/>
  <c r="S58"/>
  <c r="Q59"/>
  <c r="R59"/>
  <c r="S59"/>
  <c r="Q60"/>
  <c r="R60"/>
  <c r="S60"/>
  <c r="Q61"/>
  <c r="R61"/>
  <c r="S61"/>
  <c r="Q62"/>
  <c r="R62"/>
  <c r="S62"/>
  <c r="Q63"/>
  <c r="R63"/>
  <c r="S63"/>
  <c r="Q66"/>
  <c r="R66"/>
  <c r="S66"/>
  <c r="Q68"/>
  <c r="R68"/>
  <c r="S68"/>
  <c r="Q69"/>
  <c r="R69"/>
  <c r="S69"/>
  <c r="Q70"/>
  <c r="R70"/>
  <c r="S70"/>
  <c r="Q71"/>
  <c r="R71"/>
  <c r="S71"/>
  <c r="Q72"/>
  <c r="R72"/>
  <c r="S72"/>
  <c r="Q73"/>
  <c r="R73"/>
  <c r="S73"/>
  <c r="Q74"/>
  <c r="R74"/>
  <c r="S74"/>
  <c r="Q76"/>
  <c r="R76"/>
  <c r="S76"/>
  <c r="Q77"/>
  <c r="R77"/>
  <c r="S77"/>
  <c r="Q78"/>
  <c r="R78"/>
  <c r="S78"/>
  <c r="Q79"/>
  <c r="R79"/>
  <c r="S79"/>
  <c r="Q80"/>
  <c r="R80"/>
  <c r="S80"/>
  <c r="Q81"/>
  <c r="R81"/>
  <c r="S81"/>
  <c r="Q83"/>
  <c r="R83"/>
  <c r="S83"/>
  <c r="Q84"/>
  <c r="R84"/>
  <c r="S84"/>
  <c r="Q85"/>
  <c r="R85"/>
  <c r="S85"/>
  <c r="Q86"/>
  <c r="R86"/>
  <c r="S86"/>
  <c r="Q87"/>
  <c r="R87"/>
  <c r="S87"/>
  <c r="Q88"/>
  <c r="R88"/>
  <c r="S88"/>
  <c r="Q89"/>
  <c r="R89"/>
  <c r="S89"/>
  <c r="Q92"/>
  <c r="Q93"/>
  <c r="Q94"/>
  <c r="Q95"/>
  <c r="Q96"/>
  <c r="Q97"/>
  <c r="Q99"/>
  <c r="R99"/>
  <c r="S99"/>
  <c r="Q100"/>
  <c r="R100"/>
  <c r="S100"/>
  <c r="Q101"/>
  <c r="R101"/>
  <c r="S101"/>
  <c r="Q102"/>
  <c r="R102"/>
  <c r="S102"/>
  <c r="Q103"/>
  <c r="R103"/>
  <c r="S103"/>
  <c r="Q104"/>
  <c r="R104"/>
  <c r="S104"/>
  <c r="Q105"/>
  <c r="R105"/>
  <c r="S105"/>
  <c r="Q107"/>
  <c r="Q108"/>
  <c r="Q109"/>
  <c r="Q111"/>
  <c r="Q112"/>
  <c r="Q114"/>
  <c r="R114"/>
  <c r="S114"/>
  <c r="Q115"/>
  <c r="R115"/>
  <c r="S115"/>
  <c r="Q116"/>
  <c r="R116"/>
  <c r="S116"/>
  <c r="Q117"/>
  <c r="R117"/>
  <c r="S117"/>
  <c r="Q118"/>
  <c r="R118"/>
  <c r="S118"/>
  <c r="Q119"/>
  <c r="R119"/>
  <c r="S119"/>
  <c r="Q120"/>
  <c r="R120"/>
  <c r="S120"/>
  <c r="Q123"/>
  <c r="R123"/>
  <c r="S123"/>
  <c r="Q125"/>
  <c r="R125"/>
  <c r="S125"/>
  <c r="Q127"/>
  <c r="R127"/>
  <c r="S127"/>
  <c r="P12" i="27"/>
  <c r="Q12"/>
  <c r="P13"/>
  <c r="Q13"/>
  <c r="P14"/>
  <c r="Q14"/>
  <c r="P15"/>
  <c r="Q15"/>
  <c r="P16"/>
  <c r="Q16"/>
  <c r="O17"/>
  <c r="O16" s="1"/>
  <c r="O15" s="1"/>
  <c r="O14" s="1"/>
  <c r="P17"/>
  <c r="Q17"/>
  <c r="O18"/>
  <c r="P19"/>
  <c r="Q19"/>
  <c r="P20"/>
  <c r="Q20"/>
  <c r="O21"/>
  <c r="P21"/>
  <c r="Q21"/>
  <c r="O22"/>
  <c r="O20" s="1"/>
  <c r="O19" s="1"/>
  <c r="P23"/>
  <c r="Q23"/>
  <c r="P24"/>
  <c r="Q24"/>
  <c r="P25"/>
  <c r="Q25"/>
  <c r="P26"/>
  <c r="Q26"/>
  <c r="O27"/>
  <c r="O26" s="1"/>
  <c r="O25" s="1"/>
  <c r="P28"/>
  <c r="Q28"/>
  <c r="O29"/>
  <c r="O30"/>
  <c r="O31"/>
  <c r="P33"/>
  <c r="Q33"/>
  <c r="P34"/>
  <c r="Q34"/>
  <c r="P35"/>
  <c r="Q35"/>
  <c r="O36"/>
  <c r="O35" s="1"/>
  <c r="O34" s="1"/>
  <c r="O33" s="1"/>
  <c r="O28" s="1"/>
  <c r="P36"/>
  <c r="Q36"/>
  <c r="O37"/>
  <c r="P38"/>
  <c r="Q38"/>
  <c r="P39"/>
  <c r="Q39"/>
  <c r="P40"/>
  <c r="Q40"/>
  <c r="P41"/>
  <c r="Q41"/>
  <c r="O42"/>
  <c r="O39" s="1"/>
  <c r="O38" s="1"/>
  <c r="O43"/>
  <c r="P43"/>
  <c r="Q43"/>
  <c r="O44"/>
  <c r="P44"/>
  <c r="Q44"/>
  <c r="O45"/>
  <c r="P45"/>
  <c r="Q45"/>
  <c r="O47"/>
  <c r="P47"/>
  <c r="Q47"/>
  <c r="O48"/>
  <c r="O49"/>
  <c r="P51"/>
  <c r="Q51"/>
  <c r="P52"/>
  <c r="Q52"/>
  <c r="P53"/>
  <c r="Q53"/>
  <c r="O54"/>
  <c r="O53" s="1"/>
  <c r="O52" s="1"/>
  <c r="P54"/>
  <c r="Q54"/>
  <c r="O55"/>
  <c r="P56"/>
  <c r="Q56"/>
  <c r="P57"/>
  <c r="Q57"/>
  <c r="P58"/>
  <c r="Q58"/>
  <c r="O59"/>
  <c r="O60"/>
  <c r="O58" s="1"/>
  <c r="O57" s="1"/>
  <c r="O56" s="1"/>
  <c r="O61"/>
  <c r="P62"/>
  <c r="Q62"/>
  <c r="P63"/>
  <c r="Q63"/>
  <c r="O64"/>
  <c r="O63" s="1"/>
  <c r="O62" s="1"/>
  <c r="P64"/>
  <c r="Q64"/>
  <c r="O65"/>
  <c r="O66"/>
  <c r="O67"/>
  <c r="P67"/>
  <c r="Q67"/>
  <c r="O68"/>
  <c r="P68"/>
  <c r="Q68"/>
  <c r="O69"/>
  <c r="P69"/>
  <c r="Q69"/>
  <c r="O71"/>
  <c r="P71"/>
  <c r="Q71"/>
  <c r="O72"/>
  <c r="P72"/>
  <c r="Q72"/>
  <c r="O73"/>
  <c r="P73"/>
  <c r="Q73"/>
  <c r="O75"/>
  <c r="P75"/>
  <c r="Q75"/>
  <c r="O76"/>
  <c r="P76"/>
  <c r="Q76"/>
  <c r="O77"/>
  <c r="P77"/>
  <c r="Q77"/>
  <c r="O79"/>
  <c r="P79"/>
  <c r="Q79"/>
  <c r="O80"/>
  <c r="P80"/>
  <c r="Q80"/>
  <c r="O81"/>
  <c r="P81"/>
  <c r="Q81"/>
  <c r="O83"/>
  <c r="O84"/>
  <c r="O85"/>
  <c r="O86"/>
  <c r="O88"/>
  <c r="O89"/>
  <c r="O90"/>
  <c r="O92"/>
  <c r="P92"/>
  <c r="Q92"/>
  <c r="O93"/>
  <c r="P93"/>
  <c r="Q93"/>
  <c r="O94"/>
  <c r="P94"/>
  <c r="Q94"/>
  <c r="O95"/>
  <c r="P95"/>
  <c r="Q95"/>
  <c r="P97"/>
  <c r="Q97"/>
  <c r="C10" i="34"/>
  <c r="C22"/>
  <c r="O24" i="27" l="1"/>
  <c r="O23"/>
  <c r="R104" i="16"/>
  <c r="R103"/>
  <c r="R102" s="1"/>
  <c r="R101" s="1"/>
  <c r="R91"/>
  <c r="R90" s="1"/>
  <c r="R89" s="1"/>
  <c r="R92"/>
  <c r="R77"/>
  <c r="R76" s="1"/>
  <c r="R75" s="1"/>
  <c r="R78"/>
  <c r="R63"/>
  <c r="R62"/>
  <c r="R61" s="1"/>
  <c r="R59" s="1"/>
  <c r="R23"/>
  <c r="R22" s="1"/>
  <c r="R21" s="1"/>
  <c r="R20" s="1"/>
  <c r="D31" i="22"/>
  <c r="R52" i="16"/>
  <c r="R51"/>
  <c r="R50" s="1"/>
  <c r="R49" s="1"/>
  <c r="R46"/>
  <c r="R43"/>
  <c r="R34"/>
  <c r="R33" s="1"/>
  <c r="R35"/>
  <c r="O51" i="27"/>
  <c r="O97" s="1"/>
  <c r="O41"/>
  <c r="O40" s="1"/>
  <c r="R106" i="16"/>
  <c r="R71"/>
  <c r="R44" l="1"/>
  <c r="R45"/>
  <c r="R12"/>
  <c r="O12" i="27"/>
  <c r="R70" i="16"/>
  <c r="R69"/>
  <c r="R112"/>
  <c r="O13" i="27"/>
</calcChain>
</file>

<file path=xl/sharedStrings.xml><?xml version="1.0" encoding="utf-8"?>
<sst xmlns="http://schemas.openxmlformats.org/spreadsheetml/2006/main" count="838" uniqueCount="437">
  <si>
    <t>Приложение 1</t>
  </si>
  <si>
    <t>к решению Совета депутатов</t>
  </si>
  <si>
    <t xml:space="preserve"> Александровского  сельсовета </t>
  </si>
  <si>
    <t>от 24.12.2024 года №128</t>
  </si>
  <si>
    <t xml:space="preserve">Источники финансирования дефицита бюджета </t>
  </si>
  <si>
    <t>на 2024 год и плановый период 2025 и 2026 годов</t>
  </si>
  <si>
    <t>(руб.)</t>
  </si>
  <si>
    <t>Код</t>
  </si>
  <si>
    <t>Наименование кода</t>
  </si>
  <si>
    <t>2024 год</t>
  </si>
  <si>
    <t>2025 год</t>
  </si>
  <si>
    <t>2026 год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</si>
  <si>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</si>
  <si>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</si>
  <si>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</si>
  <si>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бюджетов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</si>
  <si>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</si>
  <si>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</si>
  <si>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</si>
  <si>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</si>
  <si>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</si>
  <si>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</si>
  <si>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</si>
  <si>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</si>
  <si>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</si>
  <si>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</si>
  <si>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</si>
  <si>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</si>
  <si>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</si>
  <si>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</si>
  <si>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</si>
  <si>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сельских поселений</t>
  </si>
  <si>
    <t>Х</t>
  </si>
  <si>
    <t>Всего источников финансирования дефицитов бюджетов</t>
  </si>
  <si>
    <t>Приложение 2</t>
  </si>
  <si>
    <t xml:space="preserve">к решению Совета </t>
  </si>
  <si>
    <t xml:space="preserve">депутатов Александровского </t>
  </si>
  <si>
    <t xml:space="preserve"> от                        2017 г. №</t>
  </si>
  <si>
    <t xml:space="preserve">Перечень главных распорядителей средств местного бюджета </t>
  </si>
  <si>
    <t>на 2018 год</t>
  </si>
  <si>
    <t>№ п/п</t>
  </si>
  <si>
    <t>КВСР</t>
  </si>
  <si>
    <t>Наименование</t>
  </si>
  <si>
    <t>1.</t>
  </si>
  <si>
    <t>Администрация   Александровского  сельсовета</t>
  </si>
  <si>
    <t>Приложение 3</t>
  </si>
  <si>
    <t xml:space="preserve"> </t>
  </si>
  <si>
    <t>депутатов Александровского</t>
  </si>
  <si>
    <t xml:space="preserve">                                                                      </t>
  </si>
  <si>
    <t xml:space="preserve">сельсовета от                             2017г. № </t>
  </si>
  <si>
    <t>Перечень главных администраторов (администраторов) доходов</t>
  </si>
  <si>
    <t>0 00 00000 00 0000 000</t>
  </si>
  <si>
    <t>Администрация  Александровского сельсовета</t>
  </si>
  <si>
    <t>1 11 05013 10 0000 120</t>
  </si>
  <si>
    <t>Доходы, получаемые в виде арендной платы за 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</si>
  <si>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</si>
  <si>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</si>
  <si>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</si>
  <si>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</si>
  <si>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1 11 09045 10 0000 120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</si>
  <si>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</si>
  <si>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1 14 01050 10 0000 410</t>
  </si>
  <si>
    <t>Доходы  от продажи квартир, находящихся в собственности поселений</t>
  </si>
  <si>
    <t>1 14 02052 10 0000 410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</si>
  <si>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</si>
  <si>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</si>
  <si>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</si>
  <si>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</si>
  <si>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</si>
  <si>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1 14 02053 10 0000 440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</si>
  <si>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</si>
  <si>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</si>
  <si>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поселений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</si>
  <si>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</si>
  <si>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</si>
  <si>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1 17 01050 10 0000 180</t>
  </si>
  <si>
    <t>Невыясненные поступления, зачисляемые в бюджеты поселений</t>
  </si>
  <si>
    <t>1 13 01995 10 0000 130</t>
  </si>
  <si>
    <t>Прочие доходы от оказания платных услуг (работ) получателями средств бюджетов поселений</t>
  </si>
  <si>
    <t>1 16 18050 10 0000 140</t>
  </si>
  <si>
    <t>Денежные взыскания (штрафы) за нарушение бюджетного законодательства (в части бюджета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</si>
  <si>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</si>
  <si>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поселений</t>
  </si>
  <si>
    <t>2 02 15001 10 0000 151</t>
  </si>
  <si>
    <t>Дотации бюджетам поселений на выравнивание бюджетной обеспеченности</t>
  </si>
  <si>
    <t>202 35930 10 0000 151</t>
  </si>
  <si>
    <t>Субвенции бюджетам поселений на государственную регистрацию актов гражданского состояния</t>
  </si>
  <si>
    <t>202 35118 10 0000 151</t>
  </si>
  <si>
    <t>Субвенции бюджетам поселений на осуществление первичного воинского учета на территориях, где отсутствуют воинские комиссариаты</t>
  </si>
  <si>
    <t>2 02 03024 10 0000 151</t>
  </si>
  <si>
    <t>Субвенции бюджетам поселений на выполнение передаваемых полномочий субъектов Российской Федерации</t>
  </si>
  <si>
    <t>202 49999 10 0000 151</t>
  </si>
  <si>
    <t>Прочие межбюджетные трансферты, передаваемые бюджетам сельских поселений</t>
  </si>
  <si>
    <t>207 05030 10 0000 180</t>
  </si>
  <si>
    <t>Прочие безвозмездные поступления в бюджеты поселений</t>
  </si>
  <si>
    <t xml:space="preserve">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</si>
  <si>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 4   </t>
  </si>
  <si>
    <t xml:space="preserve">  </t>
  </si>
  <si>
    <t xml:space="preserve">                                                                   </t>
  </si>
  <si>
    <t xml:space="preserve">   сельсовета от                           2017 г. № </t>
  </si>
  <si>
    <t>Перечень главных администраторов источников финансирования  дефицита местного бюджета</t>
  </si>
  <si>
    <t>Код группы, подгруппы, статьи и вида источников</t>
  </si>
  <si>
    <t>00 00 00 00 00 0000 000</t>
  </si>
  <si>
    <t>Администрация Александровского сельсовета</t>
  </si>
  <si>
    <t>01 00 00 00 00 0000 000</t>
  </si>
  <si>
    <t>Источники внутреннего финансирования дефицитов бюджетов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</si>
  <si>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</si>
  <si>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</si>
  <si>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</si>
  <si>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</t>
  </si>
  <si>
    <t>01 05 02 00 00 0000 500</t>
  </si>
  <si>
    <t>Увеличение прочих остатков средств бюджета</t>
  </si>
  <si>
    <t>01 05 02 01 00 0000 510</t>
  </si>
  <si>
    <t>Увеличение прочих остатков денежных средств</t>
  </si>
  <si>
    <t>01 05 02 01 10 0000 510</t>
  </si>
  <si>
    <t>Увеличение прочих остатков денежных средств местных бюджетов</t>
  </si>
  <si>
    <t>01 05 00 00 00 0000 600</t>
  </si>
  <si>
    <t>01 05 02 00 00 0000 600</t>
  </si>
  <si>
    <t>01 05 02 01 00 0000 610</t>
  </si>
  <si>
    <t>Уменьшение прочих остатков денежных средств</t>
  </si>
  <si>
    <t>01 05 02 01 10 0000 610</t>
  </si>
  <si>
    <t>Уменьшение прочих остатков денежных средств местных бюджетов</t>
  </si>
  <si>
    <t>Приложение №  2</t>
  </si>
  <si>
    <t>Александровского сельсовета</t>
  </si>
  <si>
    <t>Поступление доходов в бюджет по кодам видов доходов, подвидов доходов на 2024 год и на плановый период 2025, 2026 годов</t>
  </si>
  <si>
    <t>руб.</t>
  </si>
  <si>
    <t>Код  бюджетной классификации Российской Федерации</t>
  </si>
  <si>
    <t>Наименованиекода дохода бюджета</t>
  </si>
  <si>
    <t>X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</si>
  <si>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</si>
  <si>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</si>
  <si>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</si>
  <si>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</si>
  <si>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</si>
  <si>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</si>
  <si>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</si>
  <si>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</si>
  <si>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</si>
  <si>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</si>
  <si>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</si>
  <si>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</si>
  <si>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</si>
  <si>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</si>
  <si>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</si>
  <si>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</si>
  <si>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</si>
  <si>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</si>
  <si>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</si>
  <si>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</si>
  <si>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</si>
  <si>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</si>
  <si>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</si>
  <si>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</si>
  <si>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</si>
  <si>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</si>
  <si>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</si>
  <si>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</si>
  <si>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</si>
  <si>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</si>
  <si>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</si>
  <si>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</si>
  <si>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</si>
  <si>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</si>
  <si>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</si>
  <si>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</si>
  <si>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</si>
  <si>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</si>
  <si>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</si>
  <si>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</si>
  <si>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</si>
  <si>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</si>
  <si>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</si>
  <si>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000 10500000000000000</t>
  </si>
  <si>
    <t>НАЛОГИ НА СОВОКУПНЫЙ ДОХОД</t>
  </si>
  <si>
    <t>000 10501000000000110</t>
  </si>
  <si>
    <t>Налог, взимаемый в связи с применением упрощенной системы налогообложения</t>
  </si>
  <si>
    <t>000 10501010010000110</t>
  </si>
  <si>
    <t>Налог, взимаемый с налогоплательщиков, выбравших в качестве объекта налогообложения доходы</t>
  </si>
  <si>
    <t>000 10501011010000110</t>
  </si>
  <si>
    <t>182 10501011011000110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</si>
  <si>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</si>
  <si>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</si>
  <si>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</si>
  <si>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</si>
  <si>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</si>
  <si>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</si>
  <si>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</si>
  <si>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000 10503000010000110</t>
  </si>
  <si>
    <t>Единый сельскохозяйственный налог</t>
  </si>
  <si>
    <t>000 10503010010000110</t>
  </si>
  <si>
    <t>182 10503010011000110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</si>
  <si>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</si>
  <si>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</si>
  <si>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</si>
  <si>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</si>
  <si>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</si>
  <si>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</si>
  <si>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</si>
  <si>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</si>
  <si>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</si>
  <si>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</si>
  <si>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</si>
  <si>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</si>
  <si>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</si>
  <si>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</si>
  <si>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</si>
  <si>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</si>
  <si>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</si>
  <si>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</si>
  <si>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</si>
  <si>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</si>
  <si>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</si>
  <si>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</si>
  <si>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</si>
  <si>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000 11100000000000000</t>
  </si>
  <si>
    <t>ДОХОДЫ ОТ ИСПОЛЬЗОВАНИЯ ИМУЩЕСТВА, НАХОДЯЩЕГОСЯ В ГОСУДАРСТВЕННОЙ И МУНИЦИПАЛЬНОЙ СОБСТВЕННОСТИ</t>
  </si>
  <si>
    <t>000 11105000000000120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</si>
  <si>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</si>
  <si>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000 11105020000000120</t>
  </si>
  <si>
    <t>Доходы, получаемые в виде арендной платы за земли после разгранечения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</si>
  <si>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120  11105025100000120</t>
  </si>
  <si>
    <t>000 11700000000000000</t>
  </si>
  <si>
    <t>ПРОЧИЕ НЕНАЛОГОВЫЕ ДОХОДЫ</t>
  </si>
  <si>
    <t>000 11715000000000150</t>
  </si>
  <si>
    <t>Инициативные платежи</t>
  </si>
  <si>
    <t>120  11715030100000150</t>
  </si>
  <si>
    <t>Инициативные платежи, зачисляемые в бюджеты сельских поселений</t>
  </si>
  <si>
    <t>120  11715030100002150</t>
  </si>
  <si>
    <t>Инициативные платежи, зачисляемые в бюджеты сельских поселений (средства, поступающие на приобретение оборудования для спортивной (игровой, спортивно-игровой) площадки)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</si>
  <si>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</si>
  <si>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</si>
  <si>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</si>
  <si>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</si>
  <si>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</si>
  <si>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</si>
  <si>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000 20215001000000150</t>
  </si>
  <si>
    <t>Дотации на выравнивание бюджетной обеспеченности</t>
  </si>
  <si>
    <t>120 20215001100000150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</si>
  <si>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</si>
  <si>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</si>
  <si>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</si>
  <si>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120  20216001100000150</t>
  </si>
  <si>
    <t>Дотации бюджетам сельских поселений на выравнивание бюджетной обеспеченности из бюджетов муниципальных районов</t>
  </si>
  <si>
    <t>000 20219999000000150</t>
  </si>
  <si>
    <t>Прочие дотации</t>
  </si>
  <si>
    <t>120 20219999100000150</t>
  </si>
  <si>
    <t>Прочие дотации бюджетам сельских поселений</t>
  </si>
  <si>
    <t>000 20220000000000150</t>
  </si>
  <si>
    <t>Субсидии бюджетам бюджетной системы Российской Федерации (межбюджетные субсидии)</t>
  </si>
  <si>
    <t>000 20229999000000150</t>
  </si>
  <si>
    <t>Прочие субсидии</t>
  </si>
  <si>
    <t>120 20229999100000150</t>
  </si>
  <si>
    <t>Прочие субсидии бюджетам сельских поселений</t>
  </si>
  <si>
    <t>000 20230000000000150</t>
  </si>
  <si>
    <t>Субвенции бюджетам бюджетной системы Российской Федерации</t>
  </si>
  <si>
    <t>000 20235118000000150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</si>
  <si>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</si>
  <si>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120 20235118100000150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</si>
  <si>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</si>
  <si>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00020240000000000150</t>
  </si>
  <si>
    <t>Иные межбюджетные трансферты</t>
  </si>
  <si>
    <t>00020249999000000150</t>
  </si>
  <si>
    <t>Прочие межбюджетные трансферты, передаваемые бюджетам</t>
  </si>
  <si>
    <t>12020249999100000150</t>
  </si>
  <si>
    <t>ИТОГО ДОХОДОВ</t>
  </si>
  <si>
    <t xml:space="preserve">                                                           </t>
  </si>
  <si>
    <t xml:space="preserve">                                                                 </t>
  </si>
  <si>
    <t xml:space="preserve">к решению Совета депутатов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</si>
  <si>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</si>
  <si>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</si>
  <si>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Распределение бюджетных ассигнований бюджета по разделам и подразделам классификации расходов бюджета  на 2024 год и плановый период 2025 и 2026 годов.</t>
  </si>
  <si>
    <t>Наименование расходов</t>
  </si>
  <si>
    <t>РЗ</t>
  </si>
  <si>
    <t>ПР</t>
  </si>
  <si>
    <t>Условно утвержденные расходы</t>
  </si>
  <si>
    <t>00</t>
  </si>
  <si>
    <t>0,00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</si>
  <si>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</si>
  <si>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</si>
  <si>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</si>
  <si>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</si>
  <si>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</si>
  <si>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</si>
  <si>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</si>
  <si>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</si>
  <si>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</si>
  <si>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</si>
  <si>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</si>
  <si>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</si>
  <si>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</si>
  <si>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</si>
  <si>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</si>
  <si>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провоохранительная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</si>
  <si>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</si>
  <si>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</si>
  <si>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</si>
  <si>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</si>
  <si>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</si>
  <si>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</si>
  <si>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</si>
  <si>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</si>
  <si>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</si>
  <si>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</si>
  <si>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</si>
  <si>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Благоустройство</t>
  </si>
  <si>
    <t xml:space="preserve">Культура, кинематография </t>
  </si>
  <si>
    <t>08</t>
  </si>
  <si>
    <t>Культура</t>
  </si>
  <si>
    <t>Итого расходов</t>
  </si>
  <si>
    <t xml:space="preserve">Александровского сельсовета </t>
  </si>
  <si>
    <t>Распределение бюджетных ассигнований бюджета по разделам, подразделам, целевым статьям (муниципальным программам Александровского сельсовета и непрограммным направлениям деятельности), группам и подгруппам видов расходов классификации расходов бюджета на 2024 год и плановый период 2025 и 2026 годов</t>
  </si>
  <si>
    <t>КЦСР</t>
  </si>
  <si>
    <t>КВР</t>
  </si>
  <si>
    <t>ОБЩЕГОСУДАРСТВЕННЫЕ ВОПРОСЫ</t>
  </si>
  <si>
    <t>Муниципальная программа "Реализация муниципальной политики на территории муниципального образования Александровский сельсовет Саракташского района Оренбургской области"</t>
  </si>
  <si>
    <t xml:space="preserve">Комплексы процессных мероприятий </t>
  </si>
  <si>
    <t>Комплекс процессных мероприятий "Ообеспечение реализации программы"</t>
  </si>
  <si>
    <t>Глава муниципального образования</t>
  </si>
  <si>
    <t>Расходы на выплаты персоналу государственных (муниципальных) органов</t>
  </si>
  <si>
    <t>Центральный аппарат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</si>
  <si>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</si>
  <si>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</si>
  <si>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</si>
  <si>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51405Т0030</t>
  </si>
  <si>
    <t>Иные межбюджетные трансферты, передаваемые районному бюджету из бюджетов поселений на осуществление части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</si>
  <si>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51405Т0070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</si>
  <si>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</si>
  <si>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51405Т0050</t>
  </si>
  <si>
    <t>Непрограммное направление расходов (непрограммные мероприятия)</t>
  </si>
  <si>
    <t>Руководство и управление в сфере установленных функций органов местного самоуправления</t>
  </si>
  <si>
    <t>Резервные средства</t>
  </si>
  <si>
    <t>Членские взносы в Совет (ассоциацию) муниципальных образований</t>
  </si>
  <si>
    <t>НАЦИОНАЛЬНАЯ ОБОРОНА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</si>
  <si>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</si>
  <si>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НАЦИОНАЛЬНАЯ БЕЗОПАСНОСТЬ И ПРАВООХРАНИТЕЛЬНАЯ ДЕЯТЕЛЬНОСТЬ</t>
  </si>
  <si>
    <t>Комплекс процессных мероприятий "Безопасность"</t>
  </si>
  <si>
    <t>Мероприятия по обеспечению пожарной безопасности на территории муниципального образования поселения</t>
  </si>
  <si>
    <t>Меры поддержки добровольных народных дружин</t>
  </si>
  <si>
    <t>НАЦИОНАЛЬНАЯ ЭКОНОМИКА</t>
  </si>
  <si>
    <t>Комплекс процессных мероприятий "Развитие дорожного хозяйства"</t>
  </si>
  <si>
    <t>Содержание и ремонт,  капитальный ремонт автомобильных дорог общего пользования и искусственных сооружений на них</t>
  </si>
  <si>
    <t>Муниципальная программа "Реализация муниципальной политики на территории муниципального образования Карагузинский сельсовет Саракташского района Оренбургской области"</t>
  </si>
  <si>
    <t>Комплекс процессных мероприятий "Благоустройство территории Карагузинского сельсовета"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</si>
  <si>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</t>
  </si>
  <si>
    <t>ЖИЛИЩНО-КОММУНАЛЬНОЕ ХОЗЯЙСТВО</t>
  </si>
  <si>
    <t>Комплекс процессных мероприятий "Благоустройство территории Александровского сельсовета"</t>
  </si>
  <si>
    <t xml:space="preserve">Мероприятия по благоустройству территории муниципального образования поселения </t>
  </si>
  <si>
    <t>Приобретение детской игровой площадки по адресу Оренбургская область Саракташский район село Вторая Александровка ул Куйбышевская 26А</t>
  </si>
  <si>
    <t>515П500000</t>
  </si>
  <si>
    <t>Реализация инициативных проектов (приобретение оборудования для спортивной (игровой, спортивно-игровой) площадки)</t>
  </si>
  <si>
    <t>515П5S1702</t>
  </si>
  <si>
    <t>Мероприятия по завершению реализации инициативных проектов (приобретение оборудования для спортивной (игровой, спортивно-игровой) площадки)</t>
  </si>
  <si>
    <t>515П5И1702</t>
  </si>
  <si>
    <t>КУЛЬТУРА, КИНЕМАТОГРАФИЯ</t>
  </si>
  <si>
    <t>Комплекс процессных мероприятий "Развитие культуры"</t>
  </si>
  <si>
    <t>Мероприятия, направленных на развитие культуры на территории муниципального образования поселения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</si>
  <si>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</si>
  <si>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51404Т0080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</si>
  <si>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</si>
  <si>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51404Т0090</t>
  </si>
  <si>
    <t>ИТОГО</t>
  </si>
  <si>
    <t>х</t>
  </si>
  <si>
    <t xml:space="preserve">Приложение № 4 </t>
  </si>
  <si>
    <t xml:space="preserve">                                                                      к решению Совета депутатов</t>
  </si>
  <si>
    <t>Ведомственная структура расходов бюджета поселения  на 2024 год и плановый период 2025 и 2026 годов</t>
  </si>
  <si>
    <t/>
  </si>
  <si>
    <t>ВЕД</t>
  </si>
  <si>
    <t>КФСР</t>
  </si>
  <si>
    <t>ЦСР</t>
  </si>
  <si>
    <t>ВР</t>
  </si>
  <si>
    <t>000</t>
  </si>
  <si>
    <t>Комплексы процессных мероприятий</t>
  </si>
  <si>
    <t>Комплекс процессных мероприятий "Обеспечение реализации программы"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</si>
  <si>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</si>
  <si>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</si>
  <si>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120</t>
  </si>
  <si>
    <t>240</t>
  </si>
  <si>
    <t>Прочая закупка товаров, работ и услуг</t>
  </si>
  <si>
    <t>Уплата иных платежей</t>
  </si>
  <si>
    <t>Создание и использование средств резервного фонда администрации поселений Саракташского района</t>
  </si>
  <si>
    <t>Иные бюджетные ассигнования</t>
  </si>
  <si>
    <t xml:space="preserve">Меры поддержки добровольных народных дружин </t>
  </si>
  <si>
    <t>Закупка энергетических ресурсов</t>
  </si>
  <si>
    <t>Мероприятия по благоустройству территории муниципального образования поселения</t>
  </si>
  <si>
    <t>540</t>
  </si>
  <si>
    <t xml:space="preserve">ИТОГО </t>
  </si>
  <si>
    <t>____________________</t>
  </si>
  <si>
    <t>Приложение № 5</t>
  </si>
  <si>
    <t>РАСПРЕДЕЛЕНИЕ БЮДЖЕТНЫХ АССИГНОВАНИЙ  БЮДЖЕТА ПО ЦЕЛЕВЫМ СТАТЬЯМ (МУНИЦИПАЛЬНЫМ ПРОГРАММАМ АЛЕКСАНДРОВСКОГО СЕЛЬСОВЕТА И НЕПРОГРАММНЫМ НАПРАВЛЕНИЯМ ДЕЯТЕЛЬНОСТИ) РАЗДЕЛАМ, ПОДРАЗДЕЛАМ, ГРУППАМ И  ПОДГРУППАМ ВИДОВ РАСХОДОВ КЛАССИФИКАЦИИ РАСХОДОВ НА 2024 ГОД И НА ПЛАНОВЫЙ ПЕРИОД 2025 И 2026 ГОДОВ</t>
  </si>
  <si>
    <t>0000000000</t>
  </si>
  <si>
    <t>Комплекс процессных мероприятий "Развитие дорожного хозяйства</t>
  </si>
  <si>
    <t xml:space="preserve">Мероприятия по благоустройству территорий муниципального образования поселения </t>
  </si>
  <si>
    <t>Комплекс процессных мероприятий «Развитие культуры»</t>
  </si>
  <si>
    <t>Мероприятия, направленные на развитие культуры на территории муниципального образования поселения</t>
  </si>
  <si>
    <t>КУЛЬТУРА</t>
  </si>
  <si>
    <t>Непрограмное направление расходов (непрограмные мероприятия)</t>
  </si>
  <si>
    <t>Приложение № 6</t>
  </si>
  <si>
    <t xml:space="preserve">Основные параметры первоочередных расходов бюджета на 2024 год </t>
  </si>
  <si>
    <t>№ 
п/п</t>
  </si>
  <si>
    <t>Наименование показателя</t>
  </si>
  <si>
    <t xml:space="preserve">2024 год 
</t>
  </si>
  <si>
    <t>Расходы на оплату труда с начислениями (тыс.руб.), в том числе: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</si>
  <si>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</si>
  <si>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</si>
  <si>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</si>
  <si>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</si>
  <si>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</si>
  <si>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</si>
  <si>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</si>
  <si>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</si>
  <si>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</si>
  <si>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</si>
  <si>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</si>
  <si>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</si>
  <si>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</si>
  <si>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</si>
  <si>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</si>
  <si>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</si>
  <si>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</si>
  <si>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</si>
  <si>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</si>
  <si>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</si>
  <si>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</si>
  <si>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</si>
  <si>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</si>
  <si>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</si>
  <si>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</si>
  <si>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</si>
  <si>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</si>
  <si>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</si>
  <si>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</si>
  <si>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</si>
  <si>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</si>
  <si>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</si>
  <si>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</si>
  <si>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</si>
  <si>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Расходы на оплату коммунальных услуг учреждений, включая автономные и бюджетные учреждения (тыс.рублей)</t>
  </si>
</sst>
</file>

<file path=xl/styles.xml><?xml version="1.0" encoding="utf-8"?>
<styleSheet xmlns="http://schemas.openxmlformats.org/spreadsheetml/2006/main">
  <numFmts count="12">
    <numFmt numFmtId="176" formatCode="_(* #,##0.00_);_(* \(#,##0.00\);_(* &quot;-&quot;??_);_(@_)"/>
    <numFmt numFmtId="180" formatCode="_-* #,##0.00_р_._-;\-* #,##0.00_р_._-;_-* &quot;-&quot;??_р_._-;_-@_-"/>
    <numFmt numFmtId="181" formatCode="#,##0.00;[Red]\-#,##0.00;0.00"/>
    <numFmt numFmtId="182" formatCode="#,##0.0"/>
    <numFmt numFmtId="183" formatCode="_-* #,##0.0_р_._-;\-* #,##0.0_р_._-;_-* &quot;-&quot;??_р_._-;_-@_-"/>
    <numFmt numFmtId="184" formatCode="0000000000"/>
    <numFmt numFmtId="185" formatCode="00"/>
    <numFmt numFmtId="186" formatCode="000"/>
    <numFmt numFmtId="187" formatCode="0000"/>
    <numFmt numFmtId="188" formatCode="\1"/>
    <numFmt numFmtId="189" formatCode="#,##0.00_ ;\-#,##0.00\ "/>
    <numFmt numFmtId="190" formatCode="&quot;&quot;###,##0.00"/>
  </numFmts>
  <fonts count="48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4"/>
      <name val="Arial Cyr"/>
      <family val="2"/>
      <charset val="204"/>
    </font>
    <font>
      <sz val="14"/>
      <name val="Times New Roman"/>
      <family val="1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7">
    <xf numFmtId="0" fontId="0" fillId="0" borderId="0"/>
    <xf numFmtId="17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30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80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76" fontId="7" fillId="0" borderId="0" applyFont="0" applyFill="0" applyBorder="0" applyAlignment="0" applyProtection="0"/>
  </cellStyleXfs>
  <cellXfs count="691">
    <xf numFmtId="0" fontId="0" fillId="0" borderId="0" xfId="0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 wrapText="1"/>
    </xf>
    <xf numFmtId="181" fontId="1" fillId="0" borderId="0" xfId="21" applyNumberFormat="1" applyFont="1" applyFill="1" applyAlignment="1" applyProtection="1">
      <protection hidden="1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right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/>
    </xf>
    <xf numFmtId="49" fontId="32" fillId="0" borderId="2" xfId="0" applyNumberFormat="1" applyFont="1" applyFill="1" applyBorder="1" applyAlignment="1">
      <alignment horizontal="center"/>
    </xf>
    <xf numFmtId="0" fontId="32" fillId="0" borderId="2" xfId="0" applyFont="1" applyFill="1" applyBorder="1" applyAlignment="1">
      <alignment horizontal="left" vertical="top" wrapText="1"/>
    </xf>
    <xf numFmtId="4" fontId="32" fillId="0" borderId="2" xfId="0" applyNumberFormat="1" applyFont="1" applyFill="1" applyBorder="1" applyAlignment="1">
      <alignment horizontal="center" vertical="center"/>
    </xf>
    <xf numFmtId="49" fontId="31" fillId="0" borderId="2" xfId="0" applyNumberFormat="1" applyFont="1" applyFill="1" applyBorder="1" applyAlignment="1">
      <alignment horizontal="center"/>
    </xf>
    <xf numFmtId="0" fontId="31" fillId="0" borderId="2" xfId="0" applyFont="1" applyFill="1" applyBorder="1" applyAlignment="1">
      <alignment horizontal="left" vertical="top" wrapText="1"/>
    </xf>
    <xf numFmtId="4" fontId="31" fillId="0" borderId="2" xfId="0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left" wrapText="1"/>
    </xf>
    <xf numFmtId="182" fontId="31" fillId="0" borderId="2" xfId="0" applyNumberFormat="1" applyFont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/>
    </xf>
    <xf numFmtId="182" fontId="31" fillId="2" borderId="2" xfId="0" applyNumberFormat="1" applyFont="1" applyFill="1" applyBorder="1" applyAlignment="1">
      <alignment horizontal="center" vertical="center"/>
    </xf>
    <xf numFmtId="182" fontId="31" fillId="0" borderId="2" xfId="0" applyNumberFormat="1" applyFont="1" applyBorder="1" applyAlignment="1">
      <alignment horizontal="center" vertical="center" wrapText="1"/>
    </xf>
    <xf numFmtId="183" fontId="31" fillId="0" borderId="2" xfId="1" applyNumberFormat="1" applyFont="1" applyBorder="1" applyAlignment="1">
      <alignment horizontal="center" vertical="center" wrapText="1"/>
    </xf>
    <xf numFmtId="183" fontId="34" fillId="0" borderId="2" xfId="1" applyNumberFormat="1" applyFont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left" wrapText="1"/>
    </xf>
    <xf numFmtId="0" fontId="32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Fill="1" applyBorder="1" applyAlignment="1">
      <alignment wrapText="1"/>
    </xf>
    <xf numFmtId="0" fontId="32" fillId="0" borderId="2" xfId="0" applyNumberFormat="1" applyFont="1" applyFill="1" applyBorder="1" applyAlignment="1">
      <alignment horizontal="center"/>
    </xf>
    <xf numFmtId="180" fontId="32" fillId="0" borderId="2" xfId="1" applyNumberFormat="1" applyFont="1" applyBorder="1" applyAlignment="1">
      <alignment vertical="center"/>
    </xf>
    <xf numFmtId="0" fontId="0" fillId="0" borderId="0" xfId="0" applyFill="1"/>
    <xf numFmtId="0" fontId="2" fillId="0" borderId="0" xfId="0" applyFont="1"/>
    <xf numFmtId="0" fontId="2" fillId="0" borderId="0" xfId="7" applyNumberFormat="1" applyFont="1" applyFill="1" applyAlignment="1" applyProtection="1">
      <alignment horizontal="center"/>
      <protection hidden="1"/>
    </xf>
    <xf numFmtId="0" fontId="4" fillId="0" borderId="0" xfId="7" applyNumberFormat="1" applyFont="1" applyFill="1" applyBorder="1" applyAlignment="1" applyProtection="1">
      <protection hidden="1"/>
    </xf>
    <xf numFmtId="0" fontId="6" fillId="2" borderId="7" xfId="7" applyNumberFormat="1" applyFont="1" applyFill="1" applyBorder="1" applyAlignment="1" applyProtection="1">
      <alignment wrapText="1"/>
      <protection hidden="1"/>
    </xf>
    <xf numFmtId="0" fontId="6" fillId="2" borderId="2" xfId="7" applyNumberFormat="1" applyFont="1" applyFill="1" applyBorder="1" applyAlignment="1" applyProtection="1">
      <alignment wrapText="1"/>
      <protection hidden="1"/>
    </xf>
    <xf numFmtId="0" fontId="6" fillId="2" borderId="7" xfId="7" applyNumberFormat="1" applyFont="1" applyFill="1" applyBorder="1" applyAlignment="1" applyProtection="1">
      <alignment horizontal="left" wrapText="1"/>
      <protection hidden="1"/>
    </xf>
    <xf numFmtId="0" fontId="6" fillId="2" borderId="2" xfId="7" applyNumberFormat="1" applyFont="1" applyFill="1" applyBorder="1" applyAlignment="1" applyProtection="1">
      <alignment horizontal="left" wrapText="1"/>
      <protection hidden="1"/>
    </xf>
    <xf numFmtId="0" fontId="6" fillId="2" borderId="7" xfId="7" applyNumberFormat="1" applyFont="1" applyFill="1" applyBorder="1" applyProtection="1">
      <protection hidden="1"/>
    </xf>
    <xf numFmtId="0" fontId="1" fillId="0" borderId="0" xfId="21" applyNumberFormat="1" applyFont="1" applyFill="1" applyAlignment="1" applyProtection="1">
      <protection hidden="1"/>
    </xf>
    <xf numFmtId="0" fontId="7" fillId="0" borderId="0" xfId="7" applyFont="1" applyFill="1" applyProtection="1">
      <protection hidden="1"/>
    </xf>
    <xf numFmtId="0" fontId="7" fillId="0" borderId="0" xfId="7" applyFont="1" applyFill="1" applyBorder="1" applyProtection="1">
      <protection hidden="1"/>
    </xf>
    <xf numFmtId="0" fontId="4" fillId="0" borderId="12" xfId="7" applyNumberFormat="1" applyFont="1" applyFill="1" applyBorder="1" applyAlignment="1" applyProtection="1">
      <alignment horizontal="center" vertical="center"/>
      <protection hidden="1"/>
    </xf>
    <xf numFmtId="0" fontId="4" fillId="0" borderId="12" xfId="7" applyNumberFormat="1" applyFont="1" applyFill="1" applyBorder="1" applyAlignment="1" applyProtection="1">
      <alignment horizontal="center" vertical="center" wrapText="1"/>
      <protection hidden="1"/>
    </xf>
    <xf numFmtId="49" fontId="5" fillId="0" borderId="14" xfId="7" applyNumberFormat="1" applyFont="1" applyFill="1" applyBorder="1" applyAlignment="1" applyProtection="1">
      <alignment horizontal="right" vertical="center"/>
      <protection hidden="1"/>
    </xf>
    <xf numFmtId="181" fontId="4" fillId="0" borderId="2" xfId="7" applyNumberFormat="1" applyFont="1" applyFill="1" applyBorder="1" applyAlignment="1" applyProtection="1">
      <protection hidden="1"/>
    </xf>
    <xf numFmtId="184" fontId="5" fillId="2" borderId="2" xfId="7" applyNumberFormat="1" applyFont="1" applyFill="1" applyBorder="1" applyAlignment="1" applyProtection="1">
      <protection hidden="1"/>
    </xf>
    <xf numFmtId="185" fontId="4" fillId="2" borderId="2" xfId="7" applyNumberFormat="1" applyFont="1" applyFill="1" applyBorder="1" applyAlignment="1" applyProtection="1">
      <protection hidden="1"/>
    </xf>
    <xf numFmtId="186" fontId="4" fillId="2" borderId="2" xfId="7" applyNumberFormat="1" applyFont="1" applyFill="1" applyBorder="1" applyAlignment="1" applyProtection="1">
      <protection hidden="1"/>
    </xf>
    <xf numFmtId="181" fontId="4" fillId="2" borderId="2" xfId="7" applyNumberFormat="1" applyFont="1" applyFill="1" applyBorder="1" applyAlignment="1" applyProtection="1">
      <protection hidden="1"/>
    </xf>
    <xf numFmtId="184" fontId="6" fillId="2" borderId="2" xfId="7" applyNumberFormat="1" applyFont="1" applyFill="1" applyBorder="1" applyAlignment="1" applyProtection="1">
      <protection hidden="1"/>
    </xf>
    <xf numFmtId="185" fontId="8" fillId="2" borderId="2" xfId="7" applyNumberFormat="1" applyFont="1" applyFill="1" applyBorder="1" applyAlignment="1" applyProtection="1">
      <protection hidden="1"/>
    </xf>
    <xf numFmtId="186" fontId="8" fillId="2" borderId="2" xfId="7" applyNumberFormat="1" applyFont="1" applyFill="1" applyBorder="1" applyAlignment="1" applyProtection="1">
      <protection hidden="1"/>
    </xf>
    <xf numFmtId="181" fontId="8" fillId="2" borderId="2" xfId="7" applyNumberFormat="1" applyFont="1" applyFill="1" applyBorder="1" applyAlignment="1" applyProtection="1">
      <protection hidden="1"/>
    </xf>
    <xf numFmtId="184" fontId="6" fillId="2" borderId="2" xfId="7" applyNumberFormat="1" applyFont="1" applyFill="1" applyBorder="1" applyAlignment="1" applyProtection="1">
      <alignment horizontal="right" wrapText="1"/>
      <protection hidden="1"/>
    </xf>
    <xf numFmtId="184" fontId="5" fillId="2" borderId="2" xfId="12" applyNumberFormat="1" applyFont="1" applyFill="1" applyBorder="1" applyAlignment="1" applyProtection="1">
      <protection hidden="1"/>
    </xf>
    <xf numFmtId="185" fontId="8" fillId="2" borderId="2" xfId="13" applyNumberFormat="1" applyFont="1" applyFill="1" applyBorder="1" applyAlignment="1" applyProtection="1">
      <protection hidden="1"/>
    </xf>
    <xf numFmtId="186" fontId="8" fillId="2" borderId="2" xfId="13" applyNumberFormat="1" applyFont="1" applyFill="1" applyBorder="1" applyAlignment="1" applyProtection="1">
      <protection hidden="1"/>
    </xf>
    <xf numFmtId="181" fontId="8" fillId="2" borderId="2" xfId="13" applyNumberFormat="1" applyFont="1" applyFill="1" applyBorder="1" applyAlignment="1" applyProtection="1">
      <protection hidden="1"/>
    </xf>
    <xf numFmtId="184" fontId="6" fillId="2" borderId="2" xfId="7" applyNumberFormat="1" applyFont="1" applyFill="1" applyBorder="1" applyAlignment="1" applyProtection="1">
      <alignment horizontal="right"/>
      <protection hidden="1"/>
    </xf>
    <xf numFmtId="0" fontId="7" fillId="0" borderId="0" xfId="25" applyFill="1" applyAlignment="1" applyProtection="1">
      <alignment horizontal="right"/>
      <protection hidden="1"/>
    </xf>
    <xf numFmtId="0" fontId="4" fillId="0" borderId="16" xfId="7" applyNumberFormat="1" applyFont="1" applyFill="1" applyBorder="1" applyAlignment="1" applyProtection="1">
      <alignment horizontal="center" vertical="center" wrapText="1"/>
      <protection hidden="1"/>
    </xf>
    <xf numFmtId="181" fontId="4" fillId="0" borderId="17" xfId="7" applyNumberFormat="1" applyFont="1" applyFill="1" applyBorder="1" applyAlignment="1" applyProtection="1">
      <protection hidden="1"/>
    </xf>
    <xf numFmtId="181" fontId="4" fillId="2" borderId="17" xfId="7" applyNumberFormat="1" applyFont="1" applyFill="1" applyBorder="1" applyAlignment="1" applyProtection="1">
      <protection hidden="1"/>
    </xf>
    <xf numFmtId="181" fontId="8" fillId="2" borderId="17" xfId="7" applyNumberFormat="1" applyFont="1" applyFill="1" applyBorder="1" applyAlignment="1" applyProtection="1">
      <protection hidden="1"/>
    </xf>
    <xf numFmtId="181" fontId="8" fillId="2" borderId="17" xfId="13" applyNumberFormat="1" applyFont="1" applyFill="1" applyBorder="1" applyAlignment="1" applyProtection="1">
      <protection hidden="1"/>
    </xf>
    <xf numFmtId="0" fontId="2" fillId="0" borderId="20" xfId="7" applyFont="1" applyFill="1" applyBorder="1" applyProtection="1">
      <protection hidden="1"/>
    </xf>
    <xf numFmtId="0" fontId="7" fillId="0" borderId="21" xfId="7" applyFont="1" applyFill="1" applyBorder="1" applyProtection="1">
      <protection hidden="1"/>
    </xf>
    <xf numFmtId="0" fontId="7" fillId="0" borderId="21" xfId="7" applyNumberFormat="1" applyFont="1" applyFill="1" applyBorder="1" applyAlignment="1" applyProtection="1">
      <protection hidden="1"/>
    </xf>
    <xf numFmtId="184" fontId="9" fillId="2" borderId="8" xfId="26" applyNumberFormat="1" applyFont="1" applyFill="1" applyBorder="1" applyAlignment="1" applyProtection="1">
      <alignment horizontal="right" wrapText="1"/>
      <protection hidden="1"/>
    </xf>
    <xf numFmtId="185" fontId="4" fillId="2" borderId="2" xfId="26" applyNumberFormat="1" applyFont="1" applyFill="1" applyBorder="1" applyAlignment="1" applyProtection="1">
      <protection hidden="1"/>
    </xf>
    <xf numFmtId="186" fontId="4" fillId="2" borderId="2" xfId="26" applyNumberFormat="1" applyFont="1" applyFill="1" applyBorder="1" applyAlignment="1" applyProtection="1">
      <protection hidden="1"/>
    </xf>
    <xf numFmtId="181" fontId="4" fillId="2" borderId="2" xfId="26" applyNumberFormat="1" applyFont="1" applyFill="1" applyBorder="1" applyAlignment="1" applyProtection="1">
      <protection hidden="1"/>
    </xf>
    <xf numFmtId="184" fontId="10" fillId="2" borderId="8" xfId="26" applyNumberFormat="1" applyFont="1" applyFill="1" applyBorder="1" applyAlignment="1" applyProtection="1">
      <alignment horizontal="right" wrapText="1"/>
      <protection hidden="1"/>
    </xf>
    <xf numFmtId="185" fontId="8" fillId="2" borderId="2" xfId="27" applyNumberFormat="1" applyFont="1" applyFill="1" applyBorder="1" applyAlignment="1" applyProtection="1">
      <protection hidden="1"/>
    </xf>
    <xf numFmtId="186" fontId="8" fillId="2" borderId="2" xfId="27" applyNumberFormat="1" applyFont="1" applyFill="1" applyBorder="1" applyAlignment="1" applyProtection="1">
      <protection hidden="1"/>
    </xf>
    <xf numFmtId="181" fontId="8" fillId="2" borderId="2" xfId="27" applyNumberFormat="1" applyFont="1" applyFill="1" applyBorder="1" applyAlignment="1" applyProtection="1">
      <protection hidden="1"/>
    </xf>
    <xf numFmtId="185" fontId="8" fillId="2" borderId="2" xfId="26" applyNumberFormat="1" applyFont="1" applyFill="1" applyBorder="1" applyAlignment="1" applyProtection="1">
      <protection hidden="1"/>
    </xf>
    <xf numFmtId="186" fontId="8" fillId="2" borderId="2" xfId="26" applyNumberFormat="1" applyFont="1" applyFill="1" applyBorder="1" applyAlignment="1" applyProtection="1">
      <protection hidden="1"/>
    </xf>
    <xf numFmtId="181" fontId="8" fillId="2" borderId="2" xfId="26" applyNumberFormat="1" applyFont="1" applyFill="1" applyBorder="1" applyAlignment="1" applyProtection="1">
      <protection hidden="1"/>
    </xf>
    <xf numFmtId="4" fontId="8" fillId="2" borderId="8" xfId="7" applyNumberFormat="1" applyFont="1" applyFill="1" applyBorder="1" applyAlignment="1" applyProtection="1">
      <protection hidden="1"/>
    </xf>
    <xf numFmtId="184" fontId="9" fillId="2" borderId="2" xfId="26" applyNumberFormat="1" applyFont="1" applyFill="1" applyBorder="1" applyAlignment="1" applyProtection="1">
      <alignment horizontal="right" wrapText="1"/>
      <protection hidden="1"/>
    </xf>
    <xf numFmtId="4" fontId="4" fillId="2" borderId="8" xfId="7" applyNumberFormat="1" applyFont="1" applyFill="1" applyBorder="1" applyAlignment="1" applyProtection="1">
      <protection hidden="1"/>
    </xf>
    <xf numFmtId="184" fontId="10" fillId="2" borderId="2" xfId="26" applyNumberFormat="1" applyFont="1" applyFill="1" applyBorder="1" applyAlignment="1" applyProtection="1">
      <alignment horizontal="right" wrapText="1"/>
      <protection hidden="1"/>
    </xf>
    <xf numFmtId="0" fontId="5" fillId="0" borderId="23" xfId="7" applyNumberFormat="1" applyFont="1" applyFill="1" applyBorder="1" applyAlignment="1" applyProtection="1">
      <alignment horizontal="center"/>
      <protection hidden="1"/>
    </xf>
    <xf numFmtId="0" fontId="4" fillId="0" borderId="23" xfId="7" applyNumberFormat="1" applyFont="1" applyFill="1" applyBorder="1" applyAlignment="1" applyProtection="1">
      <alignment horizontal="center"/>
      <protection hidden="1"/>
    </xf>
    <xf numFmtId="181" fontId="4" fillId="0" borderId="24" xfId="7" applyNumberFormat="1" applyFont="1" applyFill="1" applyBorder="1" applyAlignment="1" applyProtection="1">
      <protection hidden="1"/>
    </xf>
    <xf numFmtId="181" fontId="4" fillId="2" borderId="17" xfId="26" applyNumberFormat="1" applyFont="1" applyFill="1" applyBorder="1" applyAlignment="1" applyProtection="1">
      <protection hidden="1"/>
    </xf>
    <xf numFmtId="181" fontId="8" fillId="2" borderId="17" xfId="27" applyNumberFormat="1" applyFont="1" applyFill="1" applyBorder="1" applyAlignment="1" applyProtection="1">
      <protection hidden="1"/>
    </xf>
    <xf numFmtId="181" fontId="8" fillId="2" borderId="17" xfId="26" applyNumberFormat="1" applyFont="1" applyFill="1" applyBorder="1" applyAlignment="1" applyProtection="1">
      <protection hidden="1"/>
    </xf>
    <xf numFmtId="181" fontId="4" fillId="0" borderId="25" xfId="7" applyNumberFormat="1" applyFont="1" applyFill="1" applyBorder="1" applyAlignment="1" applyProtection="1">
      <protection hidden="1"/>
    </xf>
    <xf numFmtId="0" fontId="2" fillId="0" borderId="0" xfId="7" applyFont="1"/>
    <xf numFmtId="0" fontId="11" fillId="0" borderId="0" xfId="7" applyFont="1" applyAlignment="1">
      <alignment horizontal="justify" vertical="justify"/>
    </xf>
    <xf numFmtId="0" fontId="1" fillId="0" borderId="0" xfId="7" applyFont="1" applyFill="1" applyAlignment="1">
      <alignment horizontal="left" vertical="justify"/>
    </xf>
    <xf numFmtId="0" fontId="1" fillId="0" borderId="0" xfId="7" applyFont="1" applyFill="1"/>
    <xf numFmtId="0" fontId="1" fillId="0" borderId="0" xfId="7" applyFont="1" applyFill="1" applyAlignment="1">
      <alignment horizontal="right"/>
    </xf>
    <xf numFmtId="0" fontId="7" fillId="0" borderId="0" xfId="7" applyFont="1"/>
    <xf numFmtId="0" fontId="1" fillId="0" borderId="0" xfId="7" applyFont="1" applyAlignment="1">
      <alignment horizontal="justify" vertical="justify"/>
    </xf>
    <xf numFmtId="0" fontId="12" fillId="0" borderId="0" xfId="0" applyFont="1" applyAlignment="1">
      <alignment wrapText="1"/>
    </xf>
    <xf numFmtId="0" fontId="12" fillId="0" borderId="0" xfId="0" applyFont="1" applyBorder="1" applyAlignment="1">
      <alignment vertical="top" wrapText="1"/>
    </xf>
    <xf numFmtId="0" fontId="11" fillId="0" borderId="0" xfId="7" applyFont="1" applyAlignment="1" applyProtection="1">
      <alignment horizontal="justify" vertical="justify"/>
      <protection hidden="1"/>
    </xf>
    <xf numFmtId="0" fontId="13" fillId="0" borderId="0" xfId="0" applyFont="1" applyAlignment="1"/>
    <xf numFmtId="0" fontId="12" fillId="0" borderId="0" xfId="7" applyNumberFormat="1" applyFont="1" applyFill="1" applyAlignment="1" applyProtection="1">
      <alignment horizontal="justify" vertical="justify"/>
      <protection hidden="1"/>
    </xf>
    <xf numFmtId="0" fontId="13" fillId="0" borderId="0" xfId="7" applyNumberFormat="1" applyFont="1" applyFill="1" applyAlignment="1" applyProtection="1">
      <protection hidden="1"/>
    </xf>
    <xf numFmtId="0" fontId="13" fillId="0" borderId="21" xfId="7" applyNumberFormat="1" applyFont="1" applyFill="1" applyBorder="1" applyAlignment="1" applyProtection="1">
      <alignment horizontal="center"/>
      <protection hidden="1"/>
    </xf>
    <xf numFmtId="0" fontId="13" fillId="0" borderId="0" xfId="7" applyNumberFormat="1" applyFont="1" applyFill="1" applyAlignment="1" applyProtection="1">
      <alignment horizontal="center"/>
      <protection hidden="1"/>
    </xf>
    <xf numFmtId="0" fontId="11" fillId="0" borderId="0" xfId="7" applyFont="1" applyFill="1" applyAlignment="1" applyProtection="1">
      <alignment horizontal="justify" vertical="justify"/>
      <protection hidden="1"/>
    </xf>
    <xf numFmtId="0" fontId="11" fillId="0" borderId="27" xfId="7" applyFont="1" applyFill="1" applyBorder="1" applyAlignment="1" applyProtection="1">
      <alignment horizontal="justify" vertical="justify"/>
      <protection hidden="1"/>
    </xf>
    <xf numFmtId="186" fontId="16" fillId="0" borderId="7" xfId="7" applyNumberFormat="1" applyFont="1" applyFill="1" applyBorder="1" applyAlignment="1" applyProtection="1">
      <alignment horizontal="left" vertical="justify" wrapText="1"/>
      <protection hidden="1"/>
    </xf>
    <xf numFmtId="187" fontId="16" fillId="0" borderId="8" xfId="7" applyNumberFormat="1" applyFont="1" applyFill="1" applyBorder="1" applyAlignment="1" applyProtection="1">
      <alignment horizontal="left" vertical="justify" wrapText="1"/>
      <protection hidden="1"/>
    </xf>
    <xf numFmtId="0" fontId="16" fillId="0" borderId="8" xfId="7" applyNumberFormat="1" applyFont="1" applyFill="1" applyBorder="1" applyAlignment="1" applyProtection="1">
      <alignment horizontal="left" vertical="justify" wrapText="1"/>
      <protection hidden="1"/>
    </xf>
    <xf numFmtId="0" fontId="16" fillId="0" borderId="9" xfId="7" applyNumberFormat="1" applyFont="1" applyFill="1" applyBorder="1" applyAlignment="1" applyProtection="1">
      <alignment horizontal="left" vertical="justify" wrapText="1"/>
      <protection hidden="1"/>
    </xf>
    <xf numFmtId="187" fontId="16" fillId="0" borderId="2" xfId="7" applyNumberFormat="1" applyFont="1" applyFill="1" applyBorder="1" applyAlignment="1" applyProtection="1">
      <alignment horizontal="left" vertical="justify" wrapText="1"/>
      <protection hidden="1"/>
    </xf>
    <xf numFmtId="0" fontId="17" fillId="0" borderId="2" xfId="7" applyNumberFormat="1" applyFont="1" applyFill="1" applyBorder="1" applyAlignment="1" applyProtection="1">
      <alignment horizontal="left" vertical="justify" wrapText="1"/>
      <protection hidden="1"/>
    </xf>
    <xf numFmtId="0" fontId="17" fillId="0" borderId="8" xfId="7" applyNumberFormat="1" applyFont="1" applyFill="1" applyBorder="1" applyAlignment="1" applyProtection="1">
      <alignment horizontal="left" vertical="justify" wrapText="1"/>
      <protection hidden="1"/>
    </xf>
    <xf numFmtId="0" fontId="16" fillId="0" borderId="2" xfId="7" applyNumberFormat="1" applyFont="1" applyFill="1" applyBorder="1" applyAlignment="1" applyProtection="1">
      <alignment horizontal="left" vertical="justify" wrapText="1"/>
      <protection hidden="1"/>
    </xf>
    <xf numFmtId="0" fontId="12" fillId="0" borderId="27" xfId="7" applyFont="1" applyFill="1" applyBorder="1" applyAlignment="1" applyProtection="1">
      <alignment horizontal="justify" vertical="justify"/>
      <protection hidden="1"/>
    </xf>
    <xf numFmtId="186" fontId="18" fillId="0" borderId="7" xfId="7" applyNumberFormat="1" applyFont="1" applyFill="1" applyBorder="1" applyAlignment="1" applyProtection="1">
      <alignment horizontal="left" vertical="justify" wrapText="1"/>
      <protection hidden="1"/>
    </xf>
    <xf numFmtId="187" fontId="18" fillId="0" borderId="8" xfId="7" applyNumberFormat="1" applyFont="1" applyFill="1" applyBorder="1" applyAlignment="1" applyProtection="1">
      <alignment horizontal="left" vertical="justify" wrapText="1"/>
      <protection hidden="1"/>
    </xf>
    <xf numFmtId="186" fontId="13" fillId="0" borderId="7" xfId="7" applyNumberFormat="1" applyFont="1" applyFill="1" applyBorder="1" applyAlignment="1" applyProtection="1">
      <alignment horizontal="left" vertical="justify" wrapText="1"/>
      <protection hidden="1"/>
    </xf>
    <xf numFmtId="187" fontId="13" fillId="0" borderId="2" xfId="7" applyNumberFormat="1" applyFont="1" applyFill="1" applyBorder="1" applyAlignment="1" applyProtection="1">
      <alignment horizontal="left" vertical="justify" wrapText="1"/>
      <protection hidden="1"/>
    </xf>
    <xf numFmtId="187" fontId="13" fillId="0" borderId="15" xfId="7" applyNumberFormat="1" applyFont="1" applyFill="1" applyBorder="1" applyAlignment="1" applyProtection="1">
      <alignment horizontal="left" vertical="justify" wrapText="1"/>
      <protection hidden="1"/>
    </xf>
    <xf numFmtId="0" fontId="16" fillId="0" borderId="15" xfId="7" applyNumberFormat="1" applyFont="1" applyFill="1" applyBorder="1" applyAlignment="1" applyProtection="1">
      <alignment horizontal="left" vertical="justify" wrapText="1"/>
      <protection hidden="1"/>
    </xf>
    <xf numFmtId="0" fontId="17" fillId="0" borderId="15" xfId="7" applyNumberFormat="1" applyFont="1" applyFill="1" applyBorder="1" applyAlignment="1" applyProtection="1">
      <alignment horizontal="left" vertical="justify" wrapText="1"/>
      <protection hidden="1"/>
    </xf>
    <xf numFmtId="186" fontId="13" fillId="0" borderId="7" xfId="7" applyNumberFormat="1" applyFont="1" applyFill="1" applyBorder="1" applyAlignment="1" applyProtection="1">
      <alignment horizontal="justify" vertical="justify" wrapText="1"/>
      <protection hidden="1"/>
    </xf>
    <xf numFmtId="187" fontId="13" fillId="0" borderId="15" xfId="7" applyNumberFormat="1" applyFont="1" applyFill="1" applyBorder="1" applyAlignment="1" applyProtection="1">
      <alignment horizontal="justify" vertical="justify" wrapText="1"/>
      <protection hidden="1"/>
    </xf>
    <xf numFmtId="0" fontId="16" fillId="0" borderId="15" xfId="7" applyNumberFormat="1" applyFont="1" applyFill="1" applyBorder="1" applyAlignment="1" applyProtection="1">
      <alignment horizontal="justify" vertical="justify" wrapText="1"/>
      <protection hidden="1"/>
    </xf>
    <xf numFmtId="0" fontId="17" fillId="0" borderId="15" xfId="7" applyNumberFormat="1" applyFont="1" applyFill="1" applyBorder="1" applyAlignment="1" applyProtection="1">
      <alignment horizontal="justify" vertical="justify" wrapText="1"/>
      <protection hidden="1"/>
    </xf>
    <xf numFmtId="0" fontId="17" fillId="0" borderId="2" xfId="7" applyNumberFormat="1" applyFont="1" applyFill="1" applyBorder="1" applyAlignment="1" applyProtection="1">
      <alignment horizontal="justify" vertical="justify" wrapText="1"/>
      <protection hidden="1"/>
    </xf>
    <xf numFmtId="0" fontId="17" fillId="0" borderId="9" xfId="7" applyNumberFormat="1" applyFont="1" applyFill="1" applyBorder="1" applyAlignment="1" applyProtection="1">
      <alignment horizontal="left" vertical="justify" wrapText="1"/>
      <protection hidden="1"/>
    </xf>
    <xf numFmtId="0" fontId="17" fillId="0" borderId="22" xfId="7" applyNumberFormat="1" applyFont="1" applyFill="1" applyBorder="1" applyAlignment="1" applyProtection="1">
      <alignment horizontal="left" vertical="justify" wrapText="1"/>
      <protection hidden="1"/>
    </xf>
    <xf numFmtId="0" fontId="11" fillId="0" borderId="22" xfId="7" applyFont="1" applyFill="1" applyBorder="1" applyAlignment="1">
      <alignment horizontal="justify" vertical="justify"/>
    </xf>
    <xf numFmtId="0" fontId="17" fillId="0" borderId="2" xfId="7" applyNumberFormat="1" applyFont="1" applyFill="1" applyBorder="1" applyAlignment="1" applyProtection="1">
      <alignment horizontal="left" vertical="center" wrapText="1"/>
      <protection hidden="1"/>
    </xf>
    <xf numFmtId="187" fontId="13" fillId="0" borderId="8" xfId="7" applyNumberFormat="1" applyFont="1" applyFill="1" applyBorder="1" applyAlignment="1" applyProtection="1">
      <alignment horizontal="left" vertical="justify" wrapText="1"/>
      <protection hidden="1"/>
    </xf>
    <xf numFmtId="0" fontId="1" fillId="0" borderId="0" xfId="7" applyFont="1" applyFill="1" applyAlignment="1"/>
    <xf numFmtId="0" fontId="13" fillId="0" borderId="0" xfId="0" applyFont="1" applyFill="1" applyAlignment="1">
      <alignment horizontal="left"/>
    </xf>
    <xf numFmtId="0" fontId="12" fillId="0" borderId="0" xfId="0" applyFont="1" applyFill="1" applyAlignment="1"/>
    <xf numFmtId="0" fontId="13" fillId="0" borderId="0" xfId="0" applyFont="1" applyFill="1" applyAlignment="1"/>
    <xf numFmtId="0" fontId="13" fillId="0" borderId="0" xfId="7" applyNumberFormat="1" applyFont="1" applyFill="1" applyAlignment="1" applyProtection="1">
      <alignment horizontal="left"/>
      <protection hidden="1"/>
    </xf>
    <xf numFmtId="0" fontId="13" fillId="0" borderId="0" xfId="7" applyNumberFormat="1" applyFont="1" applyFill="1" applyAlignment="1" applyProtection="1">
      <alignment horizontal="right" vertical="top"/>
      <protection hidden="1"/>
    </xf>
    <xf numFmtId="0" fontId="13" fillId="0" borderId="0" xfId="7" applyNumberFormat="1" applyFont="1" applyFill="1" applyAlignment="1" applyProtection="1">
      <alignment horizontal="center" vertical="top"/>
      <protection hidden="1"/>
    </xf>
    <xf numFmtId="0" fontId="13" fillId="0" borderId="12" xfId="7" applyNumberFormat="1" applyFont="1" applyFill="1" applyBorder="1" applyAlignment="1" applyProtection="1">
      <alignment horizontal="center" vertical="top" wrapText="1"/>
      <protection hidden="1"/>
    </xf>
    <xf numFmtId="0" fontId="13" fillId="0" borderId="31" xfId="7" applyNumberFormat="1" applyFont="1" applyFill="1" applyBorder="1" applyAlignment="1" applyProtection="1">
      <alignment horizontal="center" vertical="top" wrapText="1"/>
      <protection hidden="1"/>
    </xf>
    <xf numFmtId="49" fontId="13" fillId="0" borderId="31" xfId="7" applyNumberFormat="1" applyFont="1" applyFill="1" applyBorder="1" applyAlignment="1" applyProtection="1">
      <alignment horizontal="right" wrapText="1"/>
      <protection hidden="1"/>
    </xf>
    <xf numFmtId="0" fontId="13" fillId="0" borderId="1" xfId="7" applyNumberFormat="1" applyFont="1" applyFill="1" applyBorder="1" applyAlignment="1" applyProtection="1">
      <alignment horizontal="center" vertical="top" wrapText="1"/>
      <protection hidden="1"/>
    </xf>
    <xf numFmtId="49" fontId="13" fillId="0" borderId="32" xfId="7" applyNumberFormat="1" applyFont="1" applyFill="1" applyBorder="1" applyAlignment="1" applyProtection="1">
      <alignment horizontal="right" vertical="top" wrapText="1"/>
      <protection hidden="1"/>
    </xf>
    <xf numFmtId="184" fontId="13" fillId="0" borderId="8" xfId="7" applyNumberFormat="1" applyFont="1" applyFill="1" applyBorder="1" applyAlignment="1" applyProtection="1">
      <alignment horizontal="right" wrapText="1"/>
      <protection hidden="1"/>
    </xf>
    <xf numFmtId="186" fontId="13" fillId="0" borderId="2" xfId="7" applyNumberFormat="1" applyFont="1" applyFill="1" applyBorder="1" applyAlignment="1" applyProtection="1">
      <alignment horizontal="right" wrapText="1"/>
      <protection hidden="1"/>
    </xf>
    <xf numFmtId="0" fontId="13" fillId="0" borderId="31" xfId="7" applyNumberFormat="1" applyFont="1" applyFill="1" applyBorder="1" applyAlignment="1" applyProtection="1">
      <alignment horizontal="right" wrapText="1"/>
      <protection hidden="1"/>
    </xf>
    <xf numFmtId="0" fontId="13" fillId="0" borderId="1" xfId="7" applyNumberFormat="1" applyFont="1" applyFill="1" applyBorder="1" applyAlignment="1" applyProtection="1">
      <alignment horizontal="center" wrapText="1"/>
      <protection hidden="1"/>
    </xf>
    <xf numFmtId="49" fontId="13" fillId="0" borderId="32" xfId="7" applyNumberFormat="1" applyFont="1" applyFill="1" applyBorder="1" applyAlignment="1" applyProtection="1">
      <alignment horizontal="right" wrapText="1"/>
      <protection hidden="1"/>
    </xf>
    <xf numFmtId="186" fontId="13" fillId="0" borderId="2" xfId="7" applyNumberFormat="1" applyFont="1" applyFill="1" applyBorder="1" applyAlignment="1" applyProtection="1">
      <alignment wrapText="1"/>
      <protection hidden="1"/>
    </xf>
    <xf numFmtId="188" fontId="1" fillId="0" borderId="9" xfId="7" applyNumberFormat="1" applyFont="1" applyFill="1" applyBorder="1" applyAlignment="1" applyProtection="1">
      <alignment wrapText="1"/>
      <protection hidden="1"/>
    </xf>
    <xf numFmtId="185" fontId="13" fillId="0" borderId="8" xfId="7" applyNumberFormat="1" applyFont="1" applyFill="1" applyBorder="1" applyAlignment="1" applyProtection="1">
      <alignment wrapText="1"/>
      <protection hidden="1"/>
    </xf>
    <xf numFmtId="186" fontId="1" fillId="0" borderId="2" xfId="7" applyNumberFormat="1" applyFont="1" applyFill="1" applyBorder="1" applyAlignment="1" applyProtection="1">
      <alignment wrapText="1"/>
      <protection hidden="1"/>
    </xf>
    <xf numFmtId="185" fontId="1" fillId="0" borderId="8" xfId="7" applyNumberFormat="1" applyFont="1" applyFill="1" applyBorder="1" applyAlignment="1" applyProtection="1">
      <alignment wrapText="1"/>
      <protection hidden="1"/>
    </xf>
    <xf numFmtId="184" fontId="1" fillId="0" borderId="8" xfId="7" applyNumberFormat="1" applyFont="1" applyFill="1" applyBorder="1" applyAlignment="1" applyProtection="1">
      <alignment horizontal="right" wrapText="1"/>
      <protection hidden="1"/>
    </xf>
    <xf numFmtId="186" fontId="1" fillId="0" borderId="2" xfId="7" applyNumberFormat="1" applyFont="1" applyFill="1" applyBorder="1" applyAlignment="1" applyProtection="1">
      <alignment horizontal="right" wrapText="1"/>
      <protection hidden="1"/>
    </xf>
    <xf numFmtId="188" fontId="13" fillId="0" borderId="9" xfId="7" applyNumberFormat="1" applyFont="1" applyFill="1" applyBorder="1" applyAlignment="1" applyProtection="1">
      <alignment wrapText="1"/>
      <protection hidden="1"/>
    </xf>
    <xf numFmtId="0" fontId="17" fillId="0" borderId="8" xfId="7" applyNumberFormat="1" applyFont="1" applyFill="1" applyBorder="1" applyAlignment="1" applyProtection="1">
      <alignment horizontal="left" vertical="center" wrapText="1"/>
      <protection hidden="1"/>
    </xf>
    <xf numFmtId="186" fontId="1" fillId="0" borderId="2" xfId="7" applyNumberFormat="1" applyFont="1" applyFill="1" applyBorder="1" applyAlignment="1" applyProtection="1">
      <alignment vertical="center" wrapText="1"/>
      <protection hidden="1"/>
    </xf>
    <xf numFmtId="188" fontId="1" fillId="0" borderId="9" xfId="7" applyNumberFormat="1" applyFont="1" applyFill="1" applyBorder="1" applyAlignment="1" applyProtection="1">
      <alignment vertical="center" wrapText="1"/>
      <protection hidden="1"/>
    </xf>
    <xf numFmtId="185" fontId="1" fillId="0" borderId="8" xfId="7" applyNumberFormat="1" applyFont="1" applyFill="1" applyBorder="1" applyAlignment="1" applyProtection="1">
      <alignment vertical="center" wrapText="1"/>
      <protection hidden="1"/>
    </xf>
    <xf numFmtId="184" fontId="1" fillId="0" borderId="8" xfId="7" applyNumberFormat="1" applyFont="1" applyFill="1" applyBorder="1" applyAlignment="1" applyProtection="1">
      <alignment horizontal="right" vertical="center" wrapText="1"/>
      <protection hidden="1"/>
    </xf>
    <xf numFmtId="186" fontId="1" fillId="0" borderId="2" xfId="7" applyNumberFormat="1" applyFont="1" applyFill="1" applyBorder="1" applyAlignment="1" applyProtection="1">
      <alignment horizontal="right" vertical="center" wrapText="1"/>
      <protection hidden="1"/>
    </xf>
    <xf numFmtId="0" fontId="17" fillId="0" borderId="0" xfId="7" applyNumberFormat="1" applyFont="1" applyFill="1" applyBorder="1" applyAlignment="1" applyProtection="1">
      <alignment horizontal="left" vertical="justify" wrapText="1"/>
      <protection hidden="1"/>
    </xf>
    <xf numFmtId="0" fontId="19" fillId="0" borderId="34" xfId="0" applyFont="1" applyFill="1" applyBorder="1" applyAlignment="1">
      <alignment horizontal="left" vertical="top" wrapText="1"/>
    </xf>
    <xf numFmtId="0" fontId="20" fillId="0" borderId="34" xfId="0" applyFont="1" applyFill="1" applyBorder="1" applyAlignment="1">
      <alignment horizontal="left" vertical="top" wrapText="1"/>
    </xf>
    <xf numFmtId="0" fontId="20" fillId="0" borderId="35" xfId="0" applyFont="1" applyFill="1" applyBorder="1" applyAlignment="1">
      <alignment horizontal="left" vertical="top" wrapText="1"/>
    </xf>
    <xf numFmtId="0" fontId="7" fillId="0" borderId="0" xfId="7" applyFont="1" applyProtection="1">
      <protection hidden="1"/>
    </xf>
    <xf numFmtId="0" fontId="1" fillId="0" borderId="0" xfId="7" applyFont="1" applyFill="1" applyAlignment="1" applyProtection="1">
      <protection hidden="1"/>
    </xf>
    <xf numFmtId="0" fontId="1" fillId="0" borderId="0" xfId="7" applyFont="1" applyFill="1" applyAlignment="1" applyProtection="1">
      <alignment horizontal="right"/>
      <protection hidden="1"/>
    </xf>
    <xf numFmtId="0" fontId="13" fillId="0" borderId="11" xfId="7" applyNumberFormat="1" applyFont="1" applyFill="1" applyBorder="1" applyAlignment="1" applyProtection="1">
      <alignment horizontal="center" vertical="top" wrapText="1"/>
      <protection hidden="1"/>
    </xf>
    <xf numFmtId="0" fontId="13" fillId="0" borderId="4" xfId="7" applyNumberFormat="1" applyFont="1" applyFill="1" applyBorder="1" applyAlignment="1" applyProtection="1">
      <alignment horizontal="center" vertical="top" wrapText="1"/>
      <protection hidden="1"/>
    </xf>
    <xf numFmtId="0" fontId="4" fillId="0" borderId="29" xfId="7" applyNumberFormat="1" applyFont="1" applyFill="1" applyBorder="1" applyAlignment="1" applyProtection="1">
      <protection hidden="1"/>
    </xf>
    <xf numFmtId="0" fontId="13" fillId="0" borderId="32" xfId="7" applyNumberFormat="1" applyFont="1" applyFill="1" applyBorder="1" applyAlignment="1" applyProtection="1">
      <alignment horizontal="center" vertical="top" wrapText="1"/>
      <protection hidden="1"/>
    </xf>
    <xf numFmtId="2" fontId="13" fillId="0" borderId="32" xfId="7" applyNumberFormat="1" applyFont="1" applyFill="1" applyBorder="1" applyAlignment="1" applyProtection="1">
      <alignment horizontal="right" vertical="top" wrapText="1"/>
      <protection hidden="1"/>
    </xf>
    <xf numFmtId="4" fontId="13" fillId="0" borderId="8" xfId="7" applyNumberFormat="1" applyFont="1" applyFill="1" applyBorder="1" applyAlignment="1" applyProtection="1">
      <protection hidden="1"/>
    </xf>
    <xf numFmtId="4" fontId="13" fillId="0" borderId="32" xfId="7" applyNumberFormat="1" applyFont="1" applyFill="1" applyBorder="1" applyAlignment="1" applyProtection="1">
      <alignment horizontal="right" wrapText="1"/>
      <protection hidden="1"/>
    </xf>
    <xf numFmtId="0" fontId="8" fillId="0" borderId="29" xfId="7" applyNumberFormat="1" applyFont="1" applyFill="1" applyBorder="1" applyAlignment="1" applyProtection="1">
      <protection hidden="1"/>
    </xf>
    <xf numFmtId="4" fontId="1" fillId="0" borderId="8" xfId="7" applyNumberFormat="1" applyFont="1" applyFill="1" applyBorder="1" applyAlignment="1" applyProtection="1">
      <protection hidden="1"/>
    </xf>
    <xf numFmtId="4" fontId="13" fillId="0" borderId="2" xfId="7" applyNumberFormat="1" applyFont="1" applyFill="1" applyBorder="1" applyAlignment="1" applyProtection="1">
      <protection hidden="1"/>
    </xf>
    <xf numFmtId="4" fontId="1" fillId="0" borderId="2" xfId="7" applyNumberFormat="1" applyFont="1" applyFill="1" applyBorder="1" applyAlignment="1" applyProtection="1">
      <protection hidden="1"/>
    </xf>
    <xf numFmtId="0" fontId="8" fillId="0" borderId="0" xfId="7" applyNumberFormat="1" applyFont="1" applyFill="1" applyBorder="1" applyAlignment="1" applyProtection="1">
      <protection hidden="1"/>
    </xf>
    <xf numFmtId="4" fontId="1" fillId="0" borderId="8" xfId="7" applyNumberFormat="1" applyFont="1" applyFill="1" applyBorder="1" applyAlignment="1" applyProtection="1">
      <alignment vertical="center"/>
      <protection hidden="1"/>
    </xf>
    <xf numFmtId="4" fontId="1" fillId="0" borderId="2" xfId="7" applyNumberFormat="1" applyFont="1" applyFill="1" applyBorder="1" applyAlignment="1" applyProtection="1">
      <alignment vertical="center"/>
      <protection hidden="1"/>
    </xf>
    <xf numFmtId="186" fontId="14" fillId="0" borderId="7" xfId="7" applyNumberFormat="1" applyFont="1" applyFill="1" applyBorder="1" applyAlignment="1" applyProtection="1">
      <alignment horizontal="justify" vertical="justify" wrapText="1"/>
      <protection hidden="1"/>
    </xf>
    <xf numFmtId="187" fontId="14" fillId="0" borderId="8" xfId="7" applyNumberFormat="1" applyFont="1" applyFill="1" applyBorder="1" applyAlignment="1" applyProtection="1">
      <alignment horizontal="justify" vertical="justify" wrapText="1"/>
      <protection hidden="1"/>
    </xf>
    <xf numFmtId="0" fontId="16" fillId="0" borderId="2" xfId="7" applyNumberFormat="1" applyFont="1" applyFill="1" applyBorder="1" applyAlignment="1" applyProtection="1">
      <alignment horizontal="justify" vertical="justify" wrapText="1"/>
      <protection hidden="1"/>
    </xf>
    <xf numFmtId="187" fontId="14" fillId="0" borderId="2" xfId="7" applyNumberFormat="1" applyFont="1" applyFill="1" applyBorder="1" applyAlignment="1" applyProtection="1">
      <alignment horizontal="justify" vertical="justify" wrapText="1"/>
      <protection hidden="1"/>
    </xf>
    <xf numFmtId="0" fontId="16" fillId="0" borderId="8" xfId="7" applyNumberFormat="1" applyFont="1" applyFill="1" applyBorder="1" applyAlignment="1" applyProtection="1">
      <alignment horizontal="justify" vertical="justify" wrapText="1"/>
      <protection hidden="1"/>
    </xf>
    <xf numFmtId="0" fontId="17" fillId="0" borderId="8" xfId="7" applyNumberFormat="1" applyFont="1" applyFill="1" applyBorder="1" applyAlignment="1" applyProtection="1">
      <alignment horizontal="justify" vertical="justify" wrapText="1"/>
      <protection hidden="1"/>
    </xf>
    <xf numFmtId="186" fontId="16" fillId="0" borderId="7" xfId="7" applyNumberFormat="1" applyFont="1" applyFill="1" applyBorder="1" applyAlignment="1" applyProtection="1">
      <alignment horizontal="justify" vertical="justify" wrapText="1"/>
      <protection hidden="1"/>
    </xf>
    <xf numFmtId="187" fontId="16" fillId="0" borderId="2" xfId="7" applyNumberFormat="1" applyFont="1" applyFill="1" applyBorder="1" applyAlignment="1" applyProtection="1">
      <alignment horizontal="justify" vertical="justify" wrapText="1"/>
      <protection hidden="1"/>
    </xf>
    <xf numFmtId="187" fontId="16" fillId="0" borderId="15" xfId="7" applyNumberFormat="1" applyFont="1" applyFill="1" applyBorder="1" applyAlignment="1" applyProtection="1">
      <alignment horizontal="justify" vertical="justify" wrapText="1"/>
      <protection hidden="1"/>
    </xf>
    <xf numFmtId="186" fontId="16" fillId="0" borderId="7" xfId="17" applyNumberFormat="1" applyFont="1" applyFill="1" applyBorder="1" applyAlignment="1" applyProtection="1">
      <alignment horizontal="left" vertical="justify" wrapText="1"/>
      <protection hidden="1"/>
    </xf>
    <xf numFmtId="186" fontId="16" fillId="0" borderId="7" xfId="17" applyNumberFormat="1" applyFont="1" applyFill="1" applyBorder="1" applyAlignment="1" applyProtection="1">
      <alignment horizontal="justify" vertical="justify" wrapText="1"/>
      <protection hidden="1"/>
    </xf>
    <xf numFmtId="187" fontId="16" fillId="0" borderId="2" xfId="17" applyNumberFormat="1" applyFont="1" applyFill="1" applyBorder="1" applyAlignment="1" applyProtection="1">
      <alignment horizontal="justify" vertical="justify" wrapText="1"/>
      <protection hidden="1"/>
    </xf>
    <xf numFmtId="0" fontId="16" fillId="0" borderId="8" xfId="17" applyNumberFormat="1" applyFont="1" applyFill="1" applyBorder="1" applyAlignment="1" applyProtection="1">
      <alignment horizontal="justify" vertical="justify" wrapText="1"/>
      <protection hidden="1"/>
    </xf>
    <xf numFmtId="0" fontId="17" fillId="0" borderId="8" xfId="17" applyNumberFormat="1" applyFont="1" applyFill="1" applyBorder="1" applyAlignment="1" applyProtection="1">
      <alignment horizontal="left" vertical="justify" wrapText="1"/>
      <protection hidden="1"/>
    </xf>
    <xf numFmtId="187" fontId="16" fillId="0" borderId="2" xfId="17" applyNumberFormat="1" applyFont="1" applyFill="1" applyBorder="1" applyAlignment="1" applyProtection="1">
      <alignment horizontal="left" vertical="justify" wrapText="1"/>
      <protection hidden="1"/>
    </xf>
    <xf numFmtId="0" fontId="16" fillId="0" borderId="8" xfId="17" applyNumberFormat="1" applyFont="1" applyFill="1" applyBorder="1" applyAlignment="1" applyProtection="1">
      <alignment horizontal="left" vertical="justify" wrapText="1"/>
      <protection hidden="1"/>
    </xf>
    <xf numFmtId="0" fontId="17" fillId="0" borderId="2" xfId="17" applyNumberFormat="1" applyFont="1" applyFill="1" applyBorder="1" applyAlignment="1" applyProtection="1">
      <alignment horizontal="left" vertical="justify" wrapText="1"/>
      <protection hidden="1"/>
    </xf>
    <xf numFmtId="0" fontId="16" fillId="0" borderId="2" xfId="17" applyNumberFormat="1" applyFont="1" applyFill="1" applyBorder="1" applyAlignment="1" applyProtection="1">
      <alignment horizontal="justify" vertical="justify" wrapText="1"/>
      <protection hidden="1"/>
    </xf>
    <xf numFmtId="0" fontId="17" fillId="0" borderId="8" xfId="17" applyNumberFormat="1" applyFont="1" applyFill="1" applyBorder="1" applyAlignment="1" applyProtection="1">
      <alignment horizontal="justify" vertical="justify" wrapText="1"/>
      <protection hidden="1"/>
    </xf>
    <xf numFmtId="0" fontId="11" fillId="0" borderId="27" xfId="8" applyFont="1" applyBorder="1" applyAlignment="1" applyProtection="1">
      <alignment horizontal="justify" vertical="justify"/>
      <protection hidden="1"/>
    </xf>
    <xf numFmtId="186" fontId="16" fillId="0" borderId="7" xfId="8" applyNumberFormat="1" applyFont="1" applyFill="1" applyBorder="1" applyAlignment="1" applyProtection="1">
      <alignment horizontal="justify" vertical="justify" wrapText="1"/>
      <protection hidden="1"/>
    </xf>
    <xf numFmtId="187" fontId="16" fillId="0" borderId="2" xfId="8" applyNumberFormat="1" applyFont="1" applyFill="1" applyBorder="1" applyAlignment="1" applyProtection="1">
      <alignment horizontal="justify" vertical="justify" wrapText="1"/>
      <protection hidden="1"/>
    </xf>
    <xf numFmtId="0" fontId="16" fillId="0" borderId="2" xfId="8" applyNumberFormat="1" applyFont="1" applyFill="1" applyBorder="1" applyAlignment="1" applyProtection="1">
      <alignment horizontal="justify" vertical="justify" wrapText="1"/>
      <protection hidden="1"/>
    </xf>
    <xf numFmtId="0" fontId="17" fillId="0" borderId="8" xfId="8" applyNumberFormat="1" applyFont="1" applyFill="1" applyBorder="1" applyAlignment="1" applyProtection="1">
      <alignment horizontal="justify" vertical="justify" wrapText="1"/>
      <protection hidden="1"/>
    </xf>
    <xf numFmtId="0" fontId="17" fillId="0" borderId="2" xfId="8" applyNumberFormat="1" applyFont="1" applyFill="1" applyBorder="1" applyAlignment="1" applyProtection="1">
      <alignment horizontal="left" vertical="justify" wrapText="1"/>
      <protection hidden="1"/>
    </xf>
    <xf numFmtId="187" fontId="16" fillId="0" borderId="8" xfId="7" applyNumberFormat="1" applyFont="1" applyFill="1" applyBorder="1" applyAlignment="1" applyProtection="1">
      <alignment horizontal="justify" vertical="justify" wrapText="1"/>
      <protection hidden="1"/>
    </xf>
    <xf numFmtId="0" fontId="21" fillId="0" borderId="27" xfId="22" applyFont="1" applyBorder="1" applyAlignment="1" applyProtection="1">
      <alignment horizontal="justify" vertical="justify"/>
      <protection hidden="1"/>
    </xf>
    <xf numFmtId="186" fontId="16" fillId="0" borderId="7" xfId="22" applyNumberFormat="1" applyFont="1" applyFill="1" applyBorder="1" applyAlignment="1" applyProtection="1">
      <alignment horizontal="left" vertical="justify" wrapText="1"/>
      <protection hidden="1"/>
    </xf>
    <xf numFmtId="187" fontId="16" fillId="0" borderId="15" xfId="22" applyNumberFormat="1" applyFont="1" applyFill="1" applyBorder="1" applyAlignment="1" applyProtection="1">
      <alignment horizontal="left" vertical="justify" wrapText="1"/>
      <protection hidden="1"/>
    </xf>
    <xf numFmtId="0" fontId="16" fillId="0" borderId="15" xfId="22" applyNumberFormat="1" applyFont="1" applyFill="1" applyBorder="1" applyAlignment="1" applyProtection="1">
      <alignment horizontal="left" vertical="justify" wrapText="1"/>
      <protection hidden="1"/>
    </xf>
    <xf numFmtId="0" fontId="17" fillId="0" borderId="15" xfId="22" applyNumberFormat="1" applyFont="1" applyFill="1" applyBorder="1" applyAlignment="1" applyProtection="1">
      <alignment horizontal="left" vertical="justify" wrapText="1"/>
      <protection hidden="1"/>
    </xf>
    <xf numFmtId="0" fontId="17" fillId="0" borderId="9" xfId="22" applyNumberFormat="1" applyFont="1" applyFill="1" applyBorder="1" applyAlignment="1" applyProtection="1">
      <alignment horizontal="left" vertical="justify" wrapText="1"/>
      <protection hidden="1"/>
    </xf>
    <xf numFmtId="0" fontId="17" fillId="0" borderId="9" xfId="22" applyNumberFormat="1" applyFont="1" applyFill="1" applyBorder="1" applyAlignment="1" applyProtection="1">
      <alignment horizontal="justify" vertical="justify" wrapText="1"/>
      <protection hidden="1"/>
    </xf>
    <xf numFmtId="0" fontId="17" fillId="0" borderId="2" xfId="22" applyNumberFormat="1" applyFont="1" applyFill="1" applyBorder="1" applyAlignment="1" applyProtection="1">
      <alignment horizontal="justify" vertical="justify" wrapText="1"/>
      <protection hidden="1"/>
    </xf>
    <xf numFmtId="0" fontId="17" fillId="0" borderId="2" xfId="22" applyNumberFormat="1" applyFont="1" applyFill="1" applyBorder="1" applyAlignment="1" applyProtection="1">
      <alignment horizontal="left" vertical="justify" wrapText="1"/>
      <protection hidden="1"/>
    </xf>
    <xf numFmtId="0" fontId="17" fillId="0" borderId="9" xfId="7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7" applyNumberFormat="1" applyFont="1" applyFill="1" applyAlignment="1" applyProtection="1">
      <alignment horizontal="justify" vertical="justify"/>
      <protection hidden="1"/>
    </xf>
    <xf numFmtId="188" fontId="1" fillId="0" borderId="2" xfId="7" applyNumberFormat="1" applyFont="1" applyFill="1" applyBorder="1" applyAlignment="1" applyProtection="1">
      <alignment wrapText="1"/>
      <protection hidden="1"/>
    </xf>
    <xf numFmtId="185" fontId="1" fillId="0" borderId="2" xfId="7" applyNumberFormat="1" applyFont="1" applyFill="1" applyBorder="1" applyAlignment="1" applyProtection="1">
      <alignment wrapText="1"/>
      <protection hidden="1"/>
    </xf>
    <xf numFmtId="184" fontId="1" fillId="0" borderId="2" xfId="7" applyNumberFormat="1" applyFont="1" applyFill="1" applyBorder="1" applyAlignment="1" applyProtection="1">
      <alignment horizontal="right" wrapText="1"/>
      <protection hidden="1"/>
    </xf>
    <xf numFmtId="186" fontId="13" fillId="0" borderId="2" xfId="17" applyNumberFormat="1" applyFont="1" applyFill="1" applyBorder="1" applyAlignment="1" applyProtection="1">
      <alignment wrapText="1"/>
      <protection hidden="1"/>
    </xf>
    <xf numFmtId="188" fontId="1" fillId="0" borderId="9" xfId="17" applyNumberFormat="1" applyFont="1" applyFill="1" applyBorder="1" applyAlignment="1" applyProtection="1">
      <alignment wrapText="1"/>
      <protection hidden="1"/>
    </xf>
    <xf numFmtId="185" fontId="13" fillId="0" borderId="8" xfId="17" applyNumberFormat="1" applyFont="1" applyFill="1" applyBorder="1" applyAlignment="1" applyProtection="1">
      <alignment wrapText="1"/>
      <protection hidden="1"/>
    </xf>
    <xf numFmtId="184" fontId="13" fillId="0" borderId="8" xfId="17" applyNumberFormat="1" applyFont="1" applyFill="1" applyBorder="1" applyAlignment="1" applyProtection="1">
      <alignment horizontal="right" wrapText="1"/>
      <protection hidden="1"/>
    </xf>
    <xf numFmtId="186" fontId="13" fillId="0" borderId="2" xfId="17" applyNumberFormat="1" applyFont="1" applyFill="1" applyBorder="1" applyAlignment="1" applyProtection="1">
      <alignment horizontal="right" wrapText="1"/>
      <protection hidden="1"/>
    </xf>
    <xf numFmtId="186" fontId="1" fillId="0" borderId="2" xfId="17" applyNumberFormat="1" applyFont="1" applyFill="1" applyBorder="1" applyAlignment="1" applyProtection="1">
      <alignment wrapText="1"/>
      <protection hidden="1"/>
    </xf>
    <xf numFmtId="185" fontId="1" fillId="0" borderId="8" xfId="17" applyNumberFormat="1" applyFont="1" applyFill="1" applyBorder="1" applyAlignment="1" applyProtection="1">
      <alignment wrapText="1"/>
      <protection hidden="1"/>
    </xf>
    <xf numFmtId="184" fontId="1" fillId="0" borderId="8" xfId="17" applyNumberFormat="1" applyFont="1" applyFill="1" applyBorder="1" applyAlignment="1" applyProtection="1">
      <alignment horizontal="right" wrapText="1"/>
      <protection hidden="1"/>
    </xf>
    <xf numFmtId="186" fontId="1" fillId="0" borderId="2" xfId="17" applyNumberFormat="1" applyFont="1" applyFill="1" applyBorder="1" applyAlignment="1" applyProtection="1">
      <alignment horizontal="right" wrapText="1"/>
      <protection hidden="1"/>
    </xf>
    <xf numFmtId="0" fontId="17" fillId="0" borderId="9" xfId="8" applyNumberFormat="1" applyFont="1" applyFill="1" applyBorder="1" applyAlignment="1" applyProtection="1">
      <alignment horizontal="left" vertical="justify" wrapText="1"/>
      <protection hidden="1"/>
    </xf>
    <xf numFmtId="186" fontId="1" fillId="0" borderId="2" xfId="8" applyNumberFormat="1" applyFont="1" applyFill="1" applyBorder="1" applyAlignment="1" applyProtection="1">
      <alignment wrapText="1"/>
      <protection hidden="1"/>
    </xf>
    <xf numFmtId="188" fontId="1" fillId="0" borderId="9" xfId="8" applyNumberFormat="1" applyFont="1" applyFill="1" applyBorder="1" applyAlignment="1" applyProtection="1">
      <alignment wrapText="1"/>
      <protection hidden="1"/>
    </xf>
    <xf numFmtId="185" fontId="1" fillId="0" borderId="8" xfId="8" applyNumberFormat="1" applyFont="1" applyFill="1" applyBorder="1" applyAlignment="1" applyProtection="1">
      <alignment wrapText="1"/>
      <protection hidden="1"/>
    </xf>
    <xf numFmtId="184" fontId="1" fillId="0" borderId="8" xfId="8" applyNumberFormat="1" applyFont="1" applyFill="1" applyBorder="1" applyAlignment="1" applyProtection="1">
      <alignment horizontal="right" wrapText="1"/>
      <protection hidden="1"/>
    </xf>
    <xf numFmtId="186" fontId="1" fillId="0" borderId="2" xfId="8" applyNumberFormat="1" applyFont="1" applyFill="1" applyBorder="1" applyAlignment="1" applyProtection="1">
      <alignment horizontal="right" wrapText="1"/>
      <protection hidden="1"/>
    </xf>
    <xf numFmtId="0" fontId="17" fillId="0" borderId="8" xfId="7" applyNumberFormat="1" applyFont="1" applyFill="1" applyBorder="1" applyAlignment="1" applyProtection="1">
      <alignment vertical="justify" wrapText="1"/>
      <protection hidden="1"/>
    </xf>
    <xf numFmtId="186" fontId="1" fillId="0" borderId="2" xfId="22" applyNumberFormat="1" applyFont="1" applyFill="1" applyBorder="1" applyAlignment="1" applyProtection="1">
      <alignment wrapText="1"/>
      <protection hidden="1"/>
    </xf>
    <xf numFmtId="188" fontId="1" fillId="0" borderId="9" xfId="22" applyNumberFormat="1" applyFont="1" applyFill="1" applyBorder="1" applyAlignment="1" applyProtection="1">
      <alignment wrapText="1"/>
      <protection hidden="1"/>
    </xf>
    <xf numFmtId="185" fontId="1" fillId="0" borderId="8" xfId="22" applyNumberFormat="1" applyFont="1" applyFill="1" applyBorder="1" applyAlignment="1" applyProtection="1">
      <alignment wrapText="1"/>
      <protection hidden="1"/>
    </xf>
    <xf numFmtId="184" fontId="1" fillId="0" borderId="8" xfId="22" applyNumberFormat="1" applyFont="1" applyFill="1" applyBorder="1" applyAlignment="1" applyProtection="1">
      <alignment horizontal="right" wrapText="1"/>
      <protection hidden="1"/>
    </xf>
    <xf numFmtId="186" fontId="1" fillId="0" borderId="2" xfId="22" applyNumberFormat="1" applyFont="1" applyFill="1" applyBorder="1" applyAlignment="1" applyProtection="1">
      <alignment horizontal="right" wrapText="1"/>
      <protection hidden="1"/>
    </xf>
    <xf numFmtId="0" fontId="17" fillId="0" borderId="9" xfId="23" applyNumberFormat="1" applyFont="1" applyFill="1" applyBorder="1" applyAlignment="1" applyProtection="1">
      <alignment horizontal="left" vertical="justify" wrapText="1"/>
      <protection hidden="1"/>
    </xf>
    <xf numFmtId="186" fontId="1" fillId="0" borderId="36" xfId="7" applyNumberFormat="1" applyFont="1" applyFill="1" applyBorder="1" applyAlignment="1" applyProtection="1">
      <alignment wrapText="1"/>
      <protection hidden="1"/>
    </xf>
    <xf numFmtId="188" fontId="1" fillId="0" borderId="19" xfId="7" applyNumberFormat="1" applyFont="1" applyFill="1" applyBorder="1" applyAlignment="1" applyProtection="1">
      <alignment wrapText="1"/>
      <protection hidden="1"/>
    </xf>
    <xf numFmtId="185" fontId="1" fillId="0" borderId="37" xfId="7" applyNumberFormat="1" applyFont="1" applyFill="1" applyBorder="1" applyAlignment="1" applyProtection="1">
      <alignment wrapText="1"/>
      <protection hidden="1"/>
    </xf>
    <xf numFmtId="186" fontId="1" fillId="0" borderId="36" xfId="7" applyNumberFormat="1" applyFont="1" applyFill="1" applyBorder="1" applyAlignment="1" applyProtection="1">
      <alignment horizontal="right" wrapText="1"/>
      <protection hidden="1"/>
    </xf>
    <xf numFmtId="0" fontId="17" fillId="0" borderId="8" xfId="21" applyNumberFormat="1" applyFont="1" applyFill="1" applyBorder="1" applyAlignment="1" applyProtection="1">
      <alignment horizontal="left" vertical="justify" wrapText="1"/>
      <protection hidden="1"/>
    </xf>
    <xf numFmtId="0" fontId="1" fillId="0" borderId="24" xfId="7" applyNumberFormat="1" applyFont="1" applyFill="1" applyBorder="1" applyAlignment="1" applyProtection="1">
      <alignment wrapText="1"/>
      <protection hidden="1"/>
    </xf>
    <xf numFmtId="0" fontId="1" fillId="0" borderId="24" xfId="7" applyNumberFormat="1" applyFont="1" applyFill="1" applyBorder="1" applyAlignment="1" applyProtection="1">
      <protection hidden="1"/>
    </xf>
    <xf numFmtId="0" fontId="13" fillId="0" borderId="24" xfId="7" applyNumberFormat="1" applyFont="1" applyFill="1" applyBorder="1" applyAlignment="1" applyProtection="1">
      <alignment horizontal="right" wrapText="1"/>
      <protection hidden="1"/>
    </xf>
    <xf numFmtId="0" fontId="13" fillId="0" borderId="39" xfId="7" applyNumberFormat="1" applyFont="1" applyFill="1" applyBorder="1" applyAlignment="1" applyProtection="1">
      <alignment horizontal="right" wrapText="1"/>
      <protection hidden="1"/>
    </xf>
    <xf numFmtId="0" fontId="1" fillId="0" borderId="0" xfId="7" applyNumberFormat="1" applyFont="1" applyFill="1" applyAlignment="1" applyProtection="1">
      <alignment horizontal="left" vertical="justify"/>
      <protection hidden="1"/>
    </xf>
    <xf numFmtId="0" fontId="1" fillId="0" borderId="0" xfId="7" applyNumberFormat="1" applyFont="1" applyFill="1" applyAlignment="1" applyProtection="1">
      <protection hidden="1"/>
    </xf>
    <xf numFmtId="0" fontId="1" fillId="0" borderId="0" xfId="7" applyNumberFormat="1" applyFont="1" applyFill="1" applyAlignment="1" applyProtection="1">
      <alignment horizontal="right"/>
      <protection hidden="1"/>
    </xf>
    <xf numFmtId="4" fontId="13" fillId="0" borderId="8" xfId="17" applyNumberFormat="1" applyFont="1" applyFill="1" applyBorder="1" applyAlignment="1" applyProtection="1">
      <protection hidden="1"/>
    </xf>
    <xf numFmtId="4" fontId="13" fillId="0" borderId="2" xfId="17" applyNumberFormat="1" applyFont="1" applyFill="1" applyBorder="1" applyAlignment="1" applyProtection="1">
      <protection hidden="1"/>
    </xf>
    <xf numFmtId="4" fontId="1" fillId="0" borderId="8" xfId="17" applyNumberFormat="1" applyFont="1" applyFill="1" applyBorder="1" applyAlignment="1" applyProtection="1">
      <protection hidden="1"/>
    </xf>
    <xf numFmtId="4" fontId="1" fillId="0" borderId="2" xfId="17" applyNumberFormat="1" applyFont="1" applyFill="1" applyBorder="1" applyAlignment="1" applyProtection="1">
      <protection hidden="1"/>
    </xf>
    <xf numFmtId="4" fontId="1" fillId="0" borderId="8" xfId="8" applyNumberFormat="1" applyFont="1" applyFill="1" applyBorder="1" applyAlignment="1" applyProtection="1">
      <protection hidden="1"/>
    </xf>
    <xf numFmtId="4" fontId="1" fillId="0" borderId="2" xfId="8" applyNumberFormat="1" applyFont="1" applyFill="1" applyBorder="1" applyAlignment="1" applyProtection="1">
      <protection hidden="1"/>
    </xf>
    <xf numFmtId="0" fontId="8" fillId="0" borderId="0" xfId="8" applyNumberFormat="1" applyFont="1" applyFill="1" applyBorder="1" applyAlignment="1" applyProtection="1">
      <protection hidden="1"/>
    </xf>
    <xf numFmtId="4" fontId="1" fillId="0" borderId="8" xfId="22" applyNumberFormat="1" applyFont="1" applyFill="1" applyBorder="1" applyAlignment="1" applyProtection="1">
      <protection hidden="1"/>
    </xf>
    <xf numFmtId="4" fontId="1" fillId="0" borderId="2" xfId="22" applyNumberFormat="1" applyFont="1" applyFill="1" applyBorder="1" applyAlignment="1" applyProtection="1">
      <protection hidden="1"/>
    </xf>
    <xf numFmtId="0" fontId="8" fillId="0" borderId="0" xfId="22" applyNumberFormat="1" applyFont="1" applyFill="1" applyBorder="1" applyAlignment="1" applyProtection="1">
      <protection hidden="1"/>
    </xf>
    <xf numFmtId="4" fontId="13" fillId="0" borderId="24" xfId="7" applyNumberFormat="1" applyFont="1" applyFill="1" applyBorder="1" applyAlignment="1" applyProtection="1">
      <protection hidden="1"/>
    </xf>
    <xf numFmtId="0" fontId="8" fillId="0" borderId="0" xfId="7" applyNumberFormat="1" applyFont="1" applyFill="1" applyAlignment="1" applyProtection="1">
      <protection hidden="1"/>
    </xf>
    <xf numFmtId="3" fontId="13" fillId="0" borderId="0" xfId="7" applyNumberFormat="1" applyFont="1" applyFill="1" applyAlignment="1" applyProtection="1">
      <protection hidden="1"/>
    </xf>
    <xf numFmtId="0" fontId="7" fillId="0" borderId="0" xfId="7" applyNumberFormat="1" applyFont="1" applyFill="1" applyAlignment="1" applyProtection="1">
      <protection hidden="1"/>
    </xf>
    <xf numFmtId="0" fontId="1" fillId="0" borderId="0" xfId="7" applyFont="1" applyAlignment="1" applyProtection="1">
      <alignment horizontal="justify" vertical="justify"/>
      <protection hidden="1"/>
    </xf>
    <xf numFmtId="0" fontId="1" fillId="0" borderId="0" xfId="7" applyFont="1" applyFill="1" applyAlignment="1" applyProtection="1">
      <alignment horizontal="left" vertical="justify"/>
      <protection hidden="1"/>
    </xf>
    <xf numFmtId="0" fontId="1" fillId="0" borderId="0" xfId="7" applyFont="1" applyFill="1" applyProtection="1">
      <protection hidden="1"/>
    </xf>
    <xf numFmtId="0" fontId="7" fillId="0" borderId="0" xfId="0" applyFont="1"/>
    <xf numFmtId="0" fontId="35" fillId="0" borderId="0" xfId="0" applyFont="1" applyAlignment="1">
      <alignment horizontal="right" vertical="center" wrapText="1"/>
    </xf>
    <xf numFmtId="0" fontId="37" fillId="0" borderId="0" xfId="0" applyFont="1" applyAlignment="1">
      <alignment horizontal="right" vertical="center" wrapText="1"/>
    </xf>
    <xf numFmtId="0" fontId="35" fillId="0" borderId="0" xfId="0" applyFont="1" applyBorder="1" applyAlignment="1">
      <alignment horizontal="right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10" xfId="0" applyFont="1" applyBorder="1" applyAlignment="1">
      <alignment vertical="center" wrapText="1"/>
    </xf>
    <xf numFmtId="0" fontId="37" fillId="0" borderId="7" xfId="0" applyFont="1" applyBorder="1" applyAlignment="1">
      <alignment horizontal="right" vertical="center" wrapText="1"/>
    </xf>
    <xf numFmtId="0" fontId="37" fillId="0" borderId="2" xfId="0" applyFont="1" applyBorder="1" applyAlignment="1">
      <alignment vertical="center" wrapText="1"/>
    </xf>
    <xf numFmtId="0" fontId="38" fillId="0" borderId="2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0" fillId="0" borderId="0" xfId="0" applyBorder="1"/>
    <xf numFmtId="0" fontId="37" fillId="0" borderId="2" xfId="0" applyFont="1" applyBorder="1" applyAlignment="1">
      <alignment horizontal="right" vertical="center" wrapText="1"/>
    </xf>
    <xf numFmtId="0" fontId="0" fillId="0" borderId="2" xfId="0" applyBorder="1"/>
    <xf numFmtId="0" fontId="38" fillId="0" borderId="9" xfId="0" applyFont="1" applyBorder="1" applyAlignment="1">
      <alignment vertical="center" wrapText="1"/>
    </xf>
    <xf numFmtId="0" fontId="38" fillId="0" borderId="8" xfId="0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37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right" vertical="center" wrapText="1"/>
    </xf>
    <xf numFmtId="0" fontId="37" fillId="0" borderId="42" xfId="0" applyFont="1" applyBorder="1" applyAlignment="1">
      <alignment horizontal="right" vertical="center" wrapText="1"/>
    </xf>
    <xf numFmtId="0" fontId="37" fillId="0" borderId="36" xfId="0" applyFont="1" applyBorder="1" applyAlignment="1">
      <alignment vertical="center" wrapText="1"/>
    </xf>
    <xf numFmtId="0" fontId="38" fillId="0" borderId="36" xfId="0" applyFont="1" applyBorder="1" applyAlignment="1">
      <alignment vertical="center" wrapText="1"/>
    </xf>
    <xf numFmtId="0" fontId="38" fillId="0" borderId="36" xfId="0" applyFont="1" applyBorder="1" applyAlignment="1">
      <alignment horizontal="left" vertical="center" wrapText="1"/>
    </xf>
    <xf numFmtId="0" fontId="37" fillId="0" borderId="43" xfId="0" applyFont="1" applyBorder="1" applyAlignment="1">
      <alignment horizontal="right" vertical="center" wrapText="1"/>
    </xf>
    <xf numFmtId="0" fontId="37" fillId="0" borderId="7" xfId="0" applyFont="1" applyBorder="1" applyAlignment="1">
      <alignment vertical="center" wrapText="1"/>
    </xf>
    <xf numFmtId="0" fontId="38" fillId="0" borderId="7" xfId="0" applyFont="1" applyBorder="1" applyAlignment="1">
      <alignment horizontal="right" vertical="center" wrapText="1"/>
    </xf>
    <xf numFmtId="0" fontId="41" fillId="0" borderId="0" xfId="0" applyFont="1" applyBorder="1" applyAlignment="1">
      <alignment horizontal="right" vertical="center" wrapText="1"/>
    </xf>
    <xf numFmtId="0" fontId="37" fillId="0" borderId="45" xfId="0" applyFont="1" applyBorder="1" applyAlignment="1">
      <alignment horizontal="center" vertical="center" wrapText="1"/>
    </xf>
    <xf numFmtId="185" fontId="38" fillId="0" borderId="2" xfId="0" applyNumberFormat="1" applyFont="1" applyBorder="1" applyAlignment="1">
      <alignment horizontal="right" vertical="center" wrapText="1"/>
    </xf>
    <xf numFmtId="186" fontId="38" fillId="0" borderId="2" xfId="0" applyNumberFormat="1" applyFont="1" applyBorder="1" applyAlignment="1">
      <alignment horizontal="right" vertical="center" wrapText="1"/>
    </xf>
    <xf numFmtId="185" fontId="37" fillId="0" borderId="2" xfId="0" applyNumberFormat="1" applyFont="1" applyBorder="1" applyAlignment="1">
      <alignment horizontal="right" vertical="center" wrapText="1"/>
    </xf>
    <xf numFmtId="185" fontId="39" fillId="0" borderId="31" xfId="0" applyNumberFormat="1" applyFont="1" applyBorder="1" applyAlignment="1">
      <alignment horizontal="right" vertical="center" wrapText="1"/>
    </xf>
    <xf numFmtId="185" fontId="39" fillId="0" borderId="2" xfId="0" applyNumberFormat="1" applyFont="1" applyBorder="1" applyAlignment="1">
      <alignment horizontal="right" vertical="center" wrapText="1"/>
    </xf>
    <xf numFmtId="185" fontId="40" fillId="0" borderId="2" xfId="0" applyNumberFormat="1" applyFont="1" applyBorder="1" applyAlignment="1">
      <alignment horizontal="right" vertical="center" wrapText="1"/>
    </xf>
    <xf numFmtId="0" fontId="37" fillId="0" borderId="0" xfId="0" applyFont="1" applyBorder="1" applyAlignment="1">
      <alignment horizontal="right" vertical="center" wrapText="1"/>
    </xf>
    <xf numFmtId="0" fontId="37" fillId="0" borderId="48" xfId="0" applyFont="1" applyBorder="1" applyAlignment="1">
      <alignment horizontal="center" vertical="center" wrapText="1"/>
    </xf>
    <xf numFmtId="0" fontId="0" fillId="0" borderId="45" xfId="0" applyBorder="1"/>
    <xf numFmtId="4" fontId="38" fillId="0" borderId="2" xfId="0" applyNumberFormat="1" applyFont="1" applyBorder="1" applyAlignment="1">
      <alignment horizontal="right" vertical="center" wrapText="1"/>
    </xf>
    <xf numFmtId="0" fontId="0" fillId="0" borderId="17" xfId="0" applyBorder="1"/>
    <xf numFmtId="186" fontId="16" fillId="0" borderId="2" xfId="7" applyNumberFormat="1" applyFont="1" applyFill="1" applyBorder="1" applyAlignment="1" applyProtection="1">
      <alignment horizontal="right" wrapText="1"/>
      <protection hidden="1"/>
    </xf>
    <xf numFmtId="4" fontId="37" fillId="0" borderId="2" xfId="0" applyNumberFormat="1" applyFont="1" applyBorder="1" applyAlignment="1">
      <alignment vertical="center" wrapText="1"/>
    </xf>
    <xf numFmtId="4" fontId="43" fillId="0" borderId="17" xfId="0" applyNumberFormat="1" applyFont="1" applyBorder="1" applyAlignment="1">
      <alignment vertical="center" wrapText="1"/>
    </xf>
    <xf numFmtId="186" fontId="17" fillId="0" borderId="2" xfId="7" applyNumberFormat="1" applyFont="1" applyFill="1" applyBorder="1" applyAlignment="1" applyProtection="1">
      <alignment horizontal="right" wrapText="1"/>
      <protection hidden="1"/>
    </xf>
    <xf numFmtId="4" fontId="38" fillId="0" borderId="2" xfId="0" applyNumberFormat="1" applyFont="1" applyBorder="1" applyAlignment="1">
      <alignment vertical="center" wrapText="1"/>
    </xf>
    <xf numFmtId="0" fontId="38" fillId="0" borderId="2" xfId="0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left" vertical="center" wrapText="1"/>
    </xf>
    <xf numFmtId="0" fontId="44" fillId="0" borderId="0" xfId="0" applyFont="1" applyAlignment="1">
      <alignment horizontal="right" vertical="center" wrapText="1"/>
    </xf>
    <xf numFmtId="0" fontId="44" fillId="0" borderId="0" xfId="0" applyFont="1" applyBorder="1" applyAlignment="1">
      <alignment horizontal="right" vertical="center" wrapText="1"/>
    </xf>
    <xf numFmtId="0" fontId="45" fillId="0" borderId="0" xfId="0" applyFont="1" applyAlignment="1">
      <alignment vertical="center" wrapText="1"/>
    </xf>
    <xf numFmtId="0" fontId="46" fillId="0" borderId="0" xfId="0" applyFont="1" applyAlignment="1">
      <alignment vertical="center"/>
    </xf>
    <xf numFmtId="185" fontId="38" fillId="0" borderId="2" xfId="0" applyNumberFormat="1" applyFont="1" applyFill="1" applyBorder="1" applyAlignment="1">
      <alignment horizontal="right" vertical="center" wrapText="1"/>
    </xf>
    <xf numFmtId="185" fontId="37" fillId="0" borderId="2" xfId="0" applyNumberFormat="1" applyFont="1" applyFill="1" applyBorder="1" applyAlignment="1">
      <alignment horizontal="right" vertical="center" wrapText="1"/>
    </xf>
    <xf numFmtId="186" fontId="37" fillId="0" borderId="2" xfId="0" applyNumberFormat="1" applyFont="1" applyFill="1" applyBorder="1" applyAlignment="1">
      <alignment horizontal="right" vertical="center" wrapText="1"/>
    </xf>
    <xf numFmtId="0" fontId="0" fillId="0" borderId="27" xfId="0" applyBorder="1"/>
    <xf numFmtId="0" fontId="0" fillId="0" borderId="56" xfId="0" applyBorder="1"/>
    <xf numFmtId="0" fontId="47" fillId="0" borderId="0" xfId="0" applyFont="1" applyAlignment="1">
      <alignment horizontal="right" vertical="center" wrapText="1"/>
    </xf>
    <xf numFmtId="0" fontId="45" fillId="0" borderId="0" xfId="0" applyFont="1" applyFill="1" applyAlignment="1">
      <alignment vertical="center" wrapText="1"/>
    </xf>
    <xf numFmtId="4" fontId="0" fillId="0" borderId="0" xfId="0" applyNumberFormat="1"/>
    <xf numFmtId="0" fontId="22" fillId="0" borderId="0" xfId="0" applyFont="1"/>
    <xf numFmtId="0" fontId="23" fillId="0" borderId="0" xfId="0" applyFont="1" applyAlignment="1"/>
    <xf numFmtId="0" fontId="21" fillId="0" borderId="0" xfId="0" applyFont="1" applyAlignment="1">
      <alignment horizontal="left"/>
    </xf>
    <xf numFmtId="3" fontId="11" fillId="0" borderId="0" xfId="0" applyNumberFormat="1" applyFont="1"/>
    <xf numFmtId="0" fontId="11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3" fontId="7" fillId="0" borderId="0" xfId="0" applyNumberFormat="1" applyFont="1" applyBorder="1" applyAlignment="1">
      <alignment horizontal="center" vertical="top" wrapText="1"/>
    </xf>
    <xf numFmtId="0" fontId="24" fillId="0" borderId="3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top" wrapText="1"/>
    </xf>
    <xf numFmtId="0" fontId="24" fillId="0" borderId="36" xfId="0" applyFont="1" applyBorder="1" applyAlignment="1">
      <alignment horizontal="left" vertical="center" wrapText="1"/>
    </xf>
    <xf numFmtId="49" fontId="24" fillId="0" borderId="36" xfId="0" applyNumberFormat="1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right" vertical="top" wrapText="1"/>
    </xf>
    <xf numFmtId="2" fontId="24" fillId="0" borderId="2" xfId="0" applyNumberFormat="1" applyFont="1" applyBorder="1" applyAlignment="1">
      <alignment horizontal="right" vertical="top" wrapText="1"/>
    </xf>
    <xf numFmtId="0" fontId="24" fillId="0" borderId="2" xfId="0" applyFont="1" applyFill="1" applyBorder="1" applyAlignment="1">
      <alignment horizontal="justify" vertical="center"/>
    </xf>
    <xf numFmtId="49" fontId="24" fillId="0" borderId="2" xfId="0" applyNumberFormat="1" applyFont="1" applyFill="1" applyBorder="1" applyAlignment="1">
      <alignment horizontal="center" vertical="center"/>
    </xf>
    <xf numFmtId="4" fontId="24" fillId="0" borderId="2" xfId="0" applyNumberFormat="1" applyFont="1" applyBorder="1"/>
    <xf numFmtId="0" fontId="25" fillId="0" borderId="2" xfId="0" applyFont="1" applyFill="1" applyBorder="1" applyAlignment="1">
      <alignment horizontal="justify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" fontId="21" fillId="0" borderId="2" xfId="0" applyNumberFormat="1" applyFont="1" applyBorder="1"/>
    <xf numFmtId="49" fontId="12" fillId="0" borderId="2" xfId="0" applyNumberFormat="1" applyFont="1" applyFill="1" applyBorder="1" applyAlignment="1">
      <alignment horizontal="center" vertical="center"/>
    </xf>
    <xf numFmtId="182" fontId="21" fillId="0" borderId="2" xfId="0" applyNumberFormat="1" applyFont="1" applyFill="1" applyBorder="1" applyAlignment="1">
      <alignment horizontal="justify" vertical="top" wrapText="1"/>
    </xf>
    <xf numFmtId="49" fontId="11" fillId="0" borderId="2" xfId="0" applyNumberFormat="1" applyFont="1" applyFill="1" applyBorder="1" applyAlignment="1">
      <alignment horizontal="center" vertical="top" wrapText="1"/>
    </xf>
    <xf numFmtId="0" fontId="24" fillId="0" borderId="2" xfId="0" applyFont="1" applyFill="1" applyBorder="1" applyAlignment="1">
      <alignment horizontal="justify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" fontId="24" fillId="0" borderId="2" xfId="0" applyNumberFormat="1" applyFont="1" applyFill="1" applyBorder="1"/>
    <xf numFmtId="0" fontId="25" fillId="0" borderId="2" xfId="0" applyFont="1" applyFill="1" applyBorder="1" applyAlignment="1">
      <alignment horizontal="justify" vertical="center"/>
    </xf>
    <xf numFmtId="49" fontId="11" fillId="0" borderId="2" xfId="0" applyNumberFormat="1" applyFont="1" applyFill="1" applyBorder="1" applyAlignment="1">
      <alignment horizontal="center" vertical="center"/>
    </xf>
    <xf numFmtId="4" fontId="21" fillId="0" borderId="2" xfId="0" applyNumberFormat="1" applyFont="1" applyFill="1" applyBorder="1"/>
    <xf numFmtId="0" fontId="21" fillId="0" borderId="2" xfId="0" applyFont="1" applyFill="1" applyBorder="1" applyAlignment="1">
      <alignment horizontal="justify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26" fillId="0" borderId="35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35" xfId="0" applyFont="1" applyFill="1" applyBorder="1" applyAlignment="1">
      <alignment horizontal="center" wrapText="1"/>
    </xf>
    <xf numFmtId="0" fontId="26" fillId="0" borderId="35" xfId="0" applyFont="1" applyFill="1" applyBorder="1" applyAlignment="1">
      <alignment horizontal="left" vertical="top" wrapText="1"/>
    </xf>
    <xf numFmtId="190" fontId="26" fillId="0" borderId="34" xfId="0" applyNumberFormat="1" applyFont="1" applyFill="1" applyBorder="1" applyAlignment="1">
      <alignment horizontal="right" wrapText="1"/>
    </xf>
    <xf numFmtId="190" fontId="26" fillId="0" borderId="35" xfId="0" applyNumberFormat="1" applyFont="1" applyFill="1" applyBorder="1" applyAlignment="1">
      <alignment horizontal="right" wrapText="1"/>
    </xf>
    <xf numFmtId="49" fontId="26" fillId="0" borderId="35" xfId="0" applyNumberFormat="1" applyFont="1" applyFill="1" applyBorder="1" applyAlignment="1">
      <alignment horizontal="center" wrapText="1"/>
    </xf>
    <xf numFmtId="0" fontId="27" fillId="0" borderId="34" xfId="0" applyFont="1" applyBorder="1" applyAlignment="1">
      <alignment horizontal="center" wrapText="1"/>
    </xf>
    <xf numFmtId="0" fontId="27" fillId="0" borderId="34" xfId="0" applyFont="1" applyBorder="1" applyAlignment="1">
      <alignment horizontal="left" vertical="top" wrapText="1"/>
    </xf>
    <xf numFmtId="190" fontId="27" fillId="0" borderId="34" xfId="0" applyNumberFormat="1" applyFont="1" applyBorder="1" applyAlignment="1">
      <alignment horizontal="right" wrapText="1"/>
    </xf>
    <xf numFmtId="0" fontId="8" fillId="0" borderId="17" xfId="31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left" vertical="top" wrapText="1"/>
    </xf>
    <xf numFmtId="49" fontId="8" fillId="0" borderId="17" xfId="31" applyNumberFormat="1" applyFont="1" applyFill="1" applyBorder="1" applyAlignment="1">
      <alignment horizontal="center" wrapText="1"/>
    </xf>
    <xf numFmtId="0" fontId="26" fillId="0" borderId="7" xfId="29" applyFont="1" applyBorder="1" applyAlignment="1">
      <alignment horizontal="left" vertical="top" wrapText="1"/>
    </xf>
    <xf numFmtId="49" fontId="26" fillId="0" borderId="2" xfId="0" applyNumberFormat="1" applyFont="1" applyBorder="1" applyAlignment="1">
      <alignment horizontal="center" wrapText="1"/>
    </xf>
    <xf numFmtId="0" fontId="26" fillId="0" borderId="7" xfId="0" applyFont="1" applyBorder="1" applyAlignment="1">
      <alignment horizontal="left" vertical="top" wrapText="1"/>
    </xf>
    <xf numFmtId="190" fontId="26" fillId="0" borderId="2" xfId="0" applyNumberFormat="1" applyFont="1" applyFill="1" applyBorder="1" applyAlignment="1">
      <alignment horizontal="right" wrapText="1"/>
    </xf>
    <xf numFmtId="190" fontId="26" fillId="0" borderId="58" xfId="0" applyNumberFormat="1" applyFont="1" applyFill="1" applyBorder="1" applyAlignment="1">
      <alignment horizontal="right" wrapText="1"/>
    </xf>
    <xf numFmtId="0" fontId="26" fillId="0" borderId="2" xfId="0" applyFont="1" applyFill="1" applyBorder="1" applyAlignment="1">
      <alignment horizontal="center" wrapText="1"/>
    </xf>
    <xf numFmtId="0" fontId="26" fillId="0" borderId="7" xfId="0" applyFont="1" applyFill="1" applyBorder="1" applyAlignment="1">
      <alignment horizontal="left" vertical="top" wrapText="1"/>
    </xf>
    <xf numFmtId="49" fontId="26" fillId="0" borderId="2" xfId="0" applyNumberFormat="1" applyFont="1" applyFill="1" applyBorder="1" applyAlignment="1">
      <alignment horizontal="center" wrapText="1"/>
    </xf>
    <xf numFmtId="49" fontId="26" fillId="0" borderId="17" xfId="36" applyNumberFormat="1" applyFont="1" applyFill="1" applyBorder="1" applyAlignment="1">
      <alignment horizontal="center" wrapText="1"/>
    </xf>
    <xf numFmtId="0" fontId="26" fillId="0" borderId="7" xfId="34" applyFont="1" applyFill="1" applyBorder="1" applyAlignment="1">
      <alignment horizontal="left" vertical="top" wrapText="1"/>
    </xf>
    <xf numFmtId="49" fontId="26" fillId="0" borderId="17" xfId="40" applyNumberFormat="1" applyFont="1" applyFill="1" applyBorder="1" applyAlignment="1">
      <alignment horizontal="center" wrapText="1"/>
    </xf>
    <xf numFmtId="0" fontId="26" fillId="0" borderId="7" xfId="38" applyFont="1" applyFill="1" applyBorder="1" applyAlignment="1">
      <alignment horizontal="left" vertical="top" wrapText="1"/>
    </xf>
    <xf numFmtId="49" fontId="26" fillId="0" borderId="17" xfId="40" applyNumberFormat="1" applyFont="1" applyBorder="1" applyAlignment="1">
      <alignment horizontal="center" wrapText="1"/>
    </xf>
    <xf numFmtId="0" fontId="26" fillId="0" borderId="7" xfId="38" applyFont="1" applyBorder="1" applyAlignment="1">
      <alignment horizontal="left" vertical="top" wrapText="1"/>
    </xf>
    <xf numFmtId="0" fontId="26" fillId="0" borderId="31" xfId="0" applyFont="1" applyFill="1" applyBorder="1" applyAlignment="1">
      <alignment horizontal="center" wrapText="1"/>
    </xf>
    <xf numFmtId="0" fontId="26" fillId="0" borderId="43" xfId="0" applyFont="1" applyFill="1" applyBorder="1" applyAlignment="1">
      <alignment horizontal="center" wrapText="1"/>
    </xf>
    <xf numFmtId="4" fontId="26" fillId="0" borderId="31" xfId="0" applyNumberFormat="1" applyFont="1" applyFill="1" applyBorder="1" applyAlignment="1">
      <alignment horizontal="right" wrapText="1"/>
    </xf>
    <xf numFmtId="0" fontId="23" fillId="0" borderId="0" xfId="0" applyFont="1" applyAlignment="1">
      <alignment horizontal="justify"/>
    </xf>
    <xf numFmtId="0" fontId="28" fillId="0" borderId="0" xfId="0" applyFont="1" applyAlignment="1">
      <alignment horizontal="right"/>
    </xf>
    <xf numFmtId="0" fontId="11" fillId="0" borderId="0" xfId="0" applyFont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4" fillId="0" borderId="59" xfId="0" applyFont="1" applyBorder="1" applyAlignment="1">
      <alignment horizontal="center" vertical="top" wrapText="1"/>
    </xf>
    <xf numFmtId="0" fontId="21" fillId="0" borderId="60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justify" vertical="top" wrapText="1"/>
    </xf>
    <xf numFmtId="0" fontId="21" fillId="0" borderId="0" xfId="0" applyFont="1" applyAlignment="1">
      <alignment horizontal="justify"/>
    </xf>
    <xf numFmtId="0" fontId="24" fillId="0" borderId="61" xfId="0" applyFont="1" applyBorder="1" applyAlignment="1">
      <alignment horizontal="center" vertical="top" wrapText="1"/>
    </xf>
    <xf numFmtId="0" fontId="24" fillId="0" borderId="62" xfId="0" applyFont="1" applyBorder="1" applyAlignment="1">
      <alignment horizontal="center" vertical="top" wrapText="1"/>
    </xf>
    <xf numFmtId="0" fontId="21" fillId="0" borderId="56" xfId="0" applyFont="1" applyBorder="1" applyAlignment="1">
      <alignment vertical="top" wrapText="1"/>
    </xf>
    <xf numFmtId="0" fontId="24" fillId="0" borderId="56" xfId="0" applyFont="1" applyBorder="1" applyAlignment="1">
      <alignment horizontal="justify" vertical="top" wrapText="1"/>
    </xf>
    <xf numFmtId="0" fontId="23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0" fontId="23" fillId="0" borderId="61" xfId="0" applyFont="1" applyBorder="1" applyAlignment="1">
      <alignment horizontal="center" vertical="top" wrapText="1"/>
    </xf>
    <xf numFmtId="0" fontId="23" fillId="0" borderId="62" xfId="0" applyFont="1" applyBorder="1" applyAlignment="1">
      <alignment horizontal="center" vertical="top" wrapText="1"/>
    </xf>
    <xf numFmtId="0" fontId="23" fillId="0" borderId="60" xfId="0" applyFont="1" applyBorder="1" applyAlignment="1">
      <alignment horizontal="center" vertical="top" wrapText="1"/>
    </xf>
    <xf numFmtId="0" fontId="23" fillId="0" borderId="56" xfId="0" applyFont="1" applyBorder="1" applyAlignment="1">
      <alignment horizontal="center" vertical="top" wrapText="1"/>
    </xf>
    <xf numFmtId="0" fontId="23" fillId="0" borderId="56" xfId="0" applyFont="1" applyBorder="1" applyAlignment="1">
      <alignment horizontal="justify" vertical="top" wrapText="1"/>
    </xf>
    <xf numFmtId="0" fontId="29" fillId="0" borderId="0" xfId="0" applyFont="1" applyAlignment="1">
      <alignment horizontal="justify"/>
    </xf>
    <xf numFmtId="0" fontId="29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justify" vertical="center" wrapText="1"/>
    </xf>
    <xf numFmtId="4" fontId="23" fillId="0" borderId="2" xfId="0" applyNumberFormat="1" applyFont="1" applyBorder="1" applyAlignment="1">
      <alignment horizontal="right" wrapText="1"/>
    </xf>
    <xf numFmtId="0" fontId="23" fillId="0" borderId="2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justify" vertical="center" wrapText="1"/>
    </xf>
    <xf numFmtId="4" fontId="23" fillId="0" borderId="2" xfId="0" applyNumberFormat="1" applyFont="1" applyBorder="1" applyAlignment="1">
      <alignment horizontal="right" vertical="top" wrapText="1"/>
    </xf>
    <xf numFmtId="0" fontId="23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justify" vertical="top" wrapText="1"/>
    </xf>
    <xf numFmtId="3" fontId="23" fillId="0" borderId="2" xfId="0" applyNumberFormat="1" applyFont="1" applyBorder="1" applyAlignment="1">
      <alignment horizontal="right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justify" vertical="top" wrapText="1"/>
    </xf>
    <xf numFmtId="3" fontId="23" fillId="0" borderId="0" xfId="0" applyNumberFormat="1" applyFont="1" applyAlignment="1">
      <alignment horizontal="right" wrapText="1"/>
    </xf>
    <xf numFmtId="3" fontId="29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23" fillId="0" borderId="0" xfId="0" applyFont="1" applyAlignment="1">
      <alignment horizontal="right"/>
    </xf>
    <xf numFmtId="0" fontId="29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 vertical="distributed"/>
    </xf>
    <xf numFmtId="0" fontId="0" fillId="0" borderId="0" xfId="0" applyFill="1" applyAlignment="1">
      <alignment horizontal="center" vertical="distributed"/>
    </xf>
    <xf numFmtId="0" fontId="24" fillId="0" borderId="0" xfId="0" applyFont="1" applyAlignment="1">
      <alignment horizontal="center" wrapText="1"/>
    </xf>
    <xf numFmtId="0" fontId="24" fillId="0" borderId="0" xfId="0" applyFont="1" applyBorder="1" applyAlignment="1">
      <alignment horizontal="center" vertical="top" wrapText="1"/>
    </xf>
    <xf numFmtId="0" fontId="35" fillId="0" borderId="0" xfId="0" applyFont="1" applyAlignment="1">
      <alignment horizontal="right" vertical="center" wrapText="1"/>
    </xf>
    <xf numFmtId="0" fontId="42" fillId="0" borderId="0" xfId="0" applyFont="1" applyAlignment="1">
      <alignment horizontal="right" vertical="center" wrapText="1"/>
    </xf>
    <xf numFmtId="0" fontId="36" fillId="0" borderId="0" xfId="0" applyFont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right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right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right" vertical="center" wrapText="1"/>
    </xf>
    <xf numFmtId="0" fontId="37" fillId="0" borderId="45" xfId="0" applyFont="1" applyBorder="1" applyAlignment="1">
      <alignment horizontal="right" vertical="center" wrapText="1"/>
    </xf>
    <xf numFmtId="0" fontId="37" fillId="0" borderId="40" xfId="0" applyFont="1" applyFill="1" applyBorder="1" applyAlignment="1">
      <alignment horizontal="center" vertical="center" wrapText="1"/>
    </xf>
    <xf numFmtId="0" fontId="37" fillId="0" borderId="48" xfId="0" applyFont="1" applyFill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left" vertical="center" wrapText="1"/>
    </xf>
    <xf numFmtId="184" fontId="38" fillId="0" borderId="2" xfId="0" applyNumberFormat="1" applyFont="1" applyBorder="1" applyAlignment="1">
      <alignment horizontal="right" vertical="center" wrapText="1"/>
    </xf>
    <xf numFmtId="186" fontId="38" fillId="0" borderId="2" xfId="0" applyNumberFormat="1" applyFont="1" applyBorder="1" applyAlignment="1">
      <alignment horizontal="right" vertical="center" wrapText="1"/>
    </xf>
    <xf numFmtId="4" fontId="38" fillId="0" borderId="2" xfId="0" applyNumberFormat="1" applyFont="1" applyFill="1" applyBorder="1" applyAlignment="1">
      <alignment horizontal="right" vertical="center" wrapText="1"/>
    </xf>
    <xf numFmtId="4" fontId="38" fillId="0" borderId="2" xfId="0" applyNumberFormat="1" applyFont="1" applyBorder="1" applyAlignment="1">
      <alignment horizontal="right" vertical="center" wrapText="1"/>
    </xf>
    <xf numFmtId="4" fontId="38" fillId="0" borderId="17" xfId="0" applyNumberFormat="1" applyFont="1" applyBorder="1" applyAlignment="1">
      <alignment horizontal="right" vertical="center" wrapText="1"/>
    </xf>
    <xf numFmtId="0" fontId="37" fillId="0" borderId="8" xfId="0" applyFont="1" applyBorder="1" applyAlignment="1">
      <alignment horizontal="left" vertical="center" wrapText="1"/>
    </xf>
    <xf numFmtId="0" fontId="37" fillId="0" borderId="9" xfId="0" applyFont="1" applyBorder="1" applyAlignment="1">
      <alignment horizontal="left" vertical="center" wrapText="1"/>
    </xf>
    <xf numFmtId="0" fontId="37" fillId="0" borderId="15" xfId="0" applyFont="1" applyBorder="1" applyAlignment="1">
      <alignment horizontal="left" vertical="center" wrapText="1"/>
    </xf>
    <xf numFmtId="184" fontId="37" fillId="0" borderId="2" xfId="0" applyNumberFormat="1" applyFont="1" applyBorder="1" applyAlignment="1">
      <alignment horizontal="right" vertical="center" wrapText="1"/>
    </xf>
    <xf numFmtId="186" fontId="37" fillId="0" borderId="2" xfId="0" applyNumberFormat="1" applyFont="1" applyBorder="1" applyAlignment="1">
      <alignment horizontal="right" vertical="center" wrapText="1"/>
    </xf>
    <xf numFmtId="4" fontId="37" fillId="0" borderId="2" xfId="0" applyNumberFormat="1" applyFont="1" applyFill="1" applyBorder="1" applyAlignment="1">
      <alignment horizontal="right" vertical="center" wrapText="1"/>
    </xf>
    <xf numFmtId="4" fontId="37" fillId="0" borderId="2" xfId="0" applyNumberFormat="1" applyFont="1" applyBorder="1" applyAlignment="1">
      <alignment horizontal="right" vertical="center" wrapText="1"/>
    </xf>
    <xf numFmtId="4" fontId="37" fillId="0" borderId="17" xfId="0" applyNumberFormat="1" applyFont="1" applyBorder="1" applyAlignment="1">
      <alignment horizontal="right" vertical="center" wrapText="1"/>
    </xf>
    <xf numFmtId="0" fontId="38" fillId="0" borderId="2" xfId="0" applyFont="1" applyBorder="1" applyAlignment="1">
      <alignment horizontal="left" vertical="center" wrapText="1"/>
    </xf>
    <xf numFmtId="0" fontId="38" fillId="0" borderId="8" xfId="0" applyFont="1" applyBorder="1" applyAlignment="1">
      <alignment horizontal="left" vertical="center" wrapText="1"/>
    </xf>
    <xf numFmtId="0" fontId="38" fillId="0" borderId="9" xfId="0" applyFont="1" applyBorder="1" applyAlignment="1">
      <alignment horizontal="left" vertical="center" wrapText="1"/>
    </xf>
    <xf numFmtId="0" fontId="38" fillId="0" borderId="15" xfId="0" applyFont="1" applyBorder="1" applyAlignment="1">
      <alignment horizontal="left" vertical="center" wrapText="1"/>
    </xf>
    <xf numFmtId="4" fontId="38" fillId="0" borderId="17" xfId="0" applyNumberFormat="1" applyFont="1" applyFill="1" applyBorder="1" applyAlignment="1">
      <alignment horizontal="right" vertical="center" wrapText="1"/>
    </xf>
    <xf numFmtId="184" fontId="38" fillId="0" borderId="8" xfId="0" applyNumberFormat="1" applyFont="1" applyBorder="1" applyAlignment="1">
      <alignment horizontal="right" vertical="center" wrapText="1"/>
    </xf>
    <xf numFmtId="184" fontId="38" fillId="0" borderId="15" xfId="0" applyNumberFormat="1" applyFont="1" applyBorder="1" applyAlignment="1">
      <alignment horizontal="right" vertical="center" wrapText="1"/>
    </xf>
    <xf numFmtId="4" fontId="38" fillId="0" borderId="8" xfId="0" applyNumberFormat="1" applyFont="1" applyFill="1" applyBorder="1" applyAlignment="1">
      <alignment horizontal="right" vertical="center" wrapText="1"/>
    </xf>
    <xf numFmtId="4" fontId="38" fillId="0" borderId="15" xfId="0" applyNumberFormat="1" applyFont="1" applyFill="1" applyBorder="1" applyAlignment="1">
      <alignment horizontal="right" vertical="center" wrapText="1"/>
    </xf>
    <xf numFmtId="4" fontId="38" fillId="0" borderId="8" xfId="0" applyNumberFormat="1" applyFont="1" applyBorder="1" applyAlignment="1">
      <alignment horizontal="right" vertical="center" wrapText="1"/>
    </xf>
    <xf numFmtId="4" fontId="38" fillId="0" borderId="15" xfId="0" applyNumberFormat="1" applyFont="1" applyBorder="1" applyAlignment="1">
      <alignment horizontal="right" vertical="center" wrapText="1"/>
    </xf>
    <xf numFmtId="4" fontId="38" fillId="0" borderId="50" xfId="0" applyNumberFormat="1" applyFont="1" applyBorder="1" applyAlignment="1">
      <alignment horizontal="right" vertical="center" wrapText="1"/>
    </xf>
    <xf numFmtId="0" fontId="37" fillId="0" borderId="10" xfId="0" applyFont="1" applyBorder="1" applyAlignment="1">
      <alignment horizontal="left" vertical="center" wrapText="1"/>
    </xf>
    <xf numFmtId="184" fontId="37" fillId="0" borderId="8" xfId="0" applyNumberFormat="1" applyFont="1" applyBorder="1" applyAlignment="1">
      <alignment horizontal="right" vertical="center" wrapText="1"/>
    </xf>
    <xf numFmtId="184" fontId="37" fillId="0" borderId="15" xfId="0" applyNumberFormat="1" applyFont="1" applyBorder="1" applyAlignment="1">
      <alignment horizontal="right" vertical="center" wrapText="1"/>
    </xf>
    <xf numFmtId="186" fontId="37" fillId="0" borderId="8" xfId="0" applyNumberFormat="1" applyFont="1" applyBorder="1" applyAlignment="1">
      <alignment horizontal="right" vertical="center" wrapText="1"/>
    </xf>
    <xf numFmtId="186" fontId="37" fillId="0" borderId="15" xfId="0" applyNumberFormat="1" applyFont="1" applyBorder="1" applyAlignment="1">
      <alignment horizontal="right" vertical="center" wrapText="1"/>
    </xf>
    <xf numFmtId="4" fontId="37" fillId="0" borderId="8" xfId="0" applyNumberFormat="1" applyFont="1" applyFill="1" applyBorder="1" applyAlignment="1">
      <alignment horizontal="right" vertical="center" wrapText="1"/>
    </xf>
    <xf numFmtId="4" fontId="37" fillId="0" borderId="15" xfId="0" applyNumberFormat="1" applyFont="1" applyFill="1" applyBorder="1" applyAlignment="1">
      <alignment horizontal="right" vertical="center" wrapText="1"/>
    </xf>
    <xf numFmtId="4" fontId="37" fillId="0" borderId="8" xfId="0" applyNumberFormat="1" applyFont="1" applyBorder="1" applyAlignment="1">
      <alignment horizontal="right" vertical="center" wrapText="1"/>
    </xf>
    <xf numFmtId="4" fontId="37" fillId="0" borderId="15" xfId="0" applyNumberFormat="1" applyFont="1" applyBorder="1" applyAlignment="1">
      <alignment horizontal="right" vertical="center" wrapText="1"/>
    </xf>
    <xf numFmtId="4" fontId="37" fillId="0" borderId="50" xfId="0" applyNumberFormat="1" applyFont="1" applyBorder="1" applyAlignment="1">
      <alignment horizontal="right" vertical="center" wrapText="1"/>
    </xf>
    <xf numFmtId="0" fontId="38" fillId="0" borderId="36" xfId="0" applyFont="1" applyBorder="1" applyAlignment="1">
      <alignment horizontal="left" vertical="center" wrapText="1"/>
    </xf>
    <xf numFmtId="0" fontId="19" fillId="0" borderId="32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33" xfId="0" applyFont="1" applyFill="1" applyBorder="1" applyAlignment="1">
      <alignment horizontal="left" vertical="top" wrapText="1"/>
    </xf>
    <xf numFmtId="184" fontId="16" fillId="0" borderId="2" xfId="7" applyNumberFormat="1" applyFont="1" applyFill="1" applyBorder="1" applyAlignment="1" applyProtection="1">
      <alignment horizontal="right" wrapText="1"/>
      <protection hidden="1"/>
    </xf>
    <xf numFmtId="0" fontId="20" fillId="0" borderId="2" xfId="0" applyFont="1" applyBorder="1" applyAlignment="1">
      <alignment horizontal="left" vertical="top" wrapText="1"/>
    </xf>
    <xf numFmtId="184" fontId="17" fillId="0" borderId="2" xfId="7" applyNumberFormat="1" applyFont="1" applyFill="1" applyBorder="1" applyAlignment="1" applyProtection="1">
      <alignment horizontal="right" wrapText="1"/>
      <protection hidden="1"/>
    </xf>
    <xf numFmtId="0" fontId="39" fillId="0" borderId="7" xfId="0" applyFont="1" applyBorder="1" applyAlignment="1">
      <alignment horizontal="justify" vertical="center" wrapText="1"/>
    </xf>
    <xf numFmtId="0" fontId="39" fillId="0" borderId="2" xfId="0" applyFont="1" applyBorder="1" applyAlignment="1">
      <alignment horizontal="justify" vertical="center" wrapText="1"/>
    </xf>
    <xf numFmtId="184" fontId="39" fillId="0" borderId="31" xfId="0" applyNumberFormat="1" applyFont="1" applyBorder="1" applyAlignment="1">
      <alignment horizontal="right" vertical="center" wrapText="1"/>
    </xf>
    <xf numFmtId="186" fontId="39" fillId="0" borderId="31" xfId="0" applyNumberFormat="1" applyFont="1" applyBorder="1" applyAlignment="1">
      <alignment horizontal="right" vertical="center" wrapText="1"/>
    </xf>
    <xf numFmtId="4" fontId="37" fillId="0" borderId="31" xfId="0" applyNumberFormat="1" applyFont="1" applyFill="1" applyBorder="1" applyAlignment="1">
      <alignment horizontal="right" vertical="center" wrapText="1"/>
    </xf>
    <xf numFmtId="4" fontId="37" fillId="0" borderId="31" xfId="0" applyNumberFormat="1" applyFont="1" applyBorder="1" applyAlignment="1">
      <alignment horizontal="right" vertical="center" wrapText="1"/>
    </xf>
    <xf numFmtId="4" fontId="37" fillId="0" borderId="51" xfId="0" applyNumberFormat="1" applyFont="1" applyBorder="1" applyAlignment="1">
      <alignment horizontal="right" vertical="center" wrapText="1"/>
    </xf>
    <xf numFmtId="0" fontId="39" fillId="0" borderId="8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center" wrapText="1"/>
    </xf>
    <xf numFmtId="0" fontId="39" fillId="0" borderId="15" xfId="0" applyFont="1" applyBorder="1" applyAlignment="1">
      <alignment horizontal="left" vertical="center" wrapText="1"/>
    </xf>
    <xf numFmtId="184" fontId="39" fillId="0" borderId="2" xfId="0" applyNumberFormat="1" applyFont="1" applyBorder="1" applyAlignment="1">
      <alignment horizontal="right" vertical="center" wrapText="1"/>
    </xf>
    <xf numFmtId="186" fontId="39" fillId="0" borderId="2" xfId="0" applyNumberFormat="1" applyFont="1" applyBorder="1" applyAlignment="1">
      <alignment horizontal="right" vertical="center" wrapText="1"/>
    </xf>
    <xf numFmtId="184" fontId="40" fillId="0" borderId="2" xfId="0" applyNumberFormat="1" applyFont="1" applyBorder="1" applyAlignment="1">
      <alignment horizontal="right" vertical="center" wrapText="1"/>
    </xf>
    <xf numFmtId="186" fontId="40" fillId="0" borderId="2" xfId="0" applyNumberFormat="1" applyFont="1" applyBorder="1" applyAlignment="1">
      <alignment horizontal="right" vertical="center" wrapText="1"/>
    </xf>
    <xf numFmtId="0" fontId="40" fillId="0" borderId="2" xfId="0" applyFont="1" applyBorder="1" applyAlignment="1">
      <alignment horizontal="left" vertical="center" wrapText="1"/>
    </xf>
    <xf numFmtId="0" fontId="40" fillId="0" borderId="44" xfId="0" applyFont="1" applyBorder="1" applyAlignment="1">
      <alignment horizontal="left" vertical="center" wrapText="1"/>
    </xf>
    <xf numFmtId="0" fontId="40" fillId="0" borderId="46" xfId="0" applyFont="1" applyBorder="1" applyAlignment="1">
      <alignment horizontal="left" vertical="center" wrapText="1"/>
    </xf>
    <xf numFmtId="0" fontId="38" fillId="0" borderId="2" xfId="0" applyFont="1" applyBorder="1" applyAlignment="1">
      <alignment vertical="center" wrapText="1"/>
    </xf>
    <xf numFmtId="0" fontId="37" fillId="0" borderId="2" xfId="0" applyFont="1" applyBorder="1" applyAlignment="1">
      <alignment horizontal="left" vertical="center" wrapText="1"/>
    </xf>
    <xf numFmtId="186" fontId="37" fillId="0" borderId="2" xfId="0" applyNumberFormat="1" applyFont="1" applyBorder="1" applyAlignment="1">
      <alignment vertical="center" wrapText="1"/>
    </xf>
    <xf numFmtId="0" fontId="38" fillId="0" borderId="19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186" fontId="38" fillId="0" borderId="2" xfId="0" applyNumberFormat="1" applyFont="1" applyBorder="1" applyAlignment="1">
      <alignment vertical="center" wrapText="1"/>
    </xf>
    <xf numFmtId="0" fontId="37" fillId="0" borderId="7" xfId="0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0" fontId="38" fillId="0" borderId="2" xfId="0" applyFont="1" applyFill="1" applyBorder="1" applyAlignment="1">
      <alignment horizontal="left" vertical="center" wrapText="1"/>
    </xf>
    <xf numFmtId="184" fontId="38" fillId="0" borderId="2" xfId="0" applyNumberFormat="1" applyFont="1" applyFill="1" applyBorder="1" applyAlignment="1">
      <alignment horizontal="right" vertical="center" wrapText="1"/>
    </xf>
    <xf numFmtId="186" fontId="38" fillId="0" borderId="2" xfId="0" applyNumberFormat="1" applyFont="1" applyFill="1" applyBorder="1" applyAlignment="1">
      <alignment horizontal="right" vertical="center" wrapText="1"/>
    </xf>
    <xf numFmtId="0" fontId="37" fillId="0" borderId="8" xfId="0" applyFont="1" applyFill="1" applyBorder="1" applyAlignment="1">
      <alignment horizontal="left" vertical="center" wrapText="1"/>
    </xf>
    <xf numFmtId="0" fontId="37" fillId="0" borderId="9" xfId="0" applyFont="1" applyFill="1" applyBorder="1" applyAlignment="1">
      <alignment horizontal="left" vertical="center" wrapText="1"/>
    </xf>
    <xf numFmtId="0" fontId="37" fillId="0" borderId="15" xfId="0" applyFont="1" applyFill="1" applyBorder="1" applyAlignment="1">
      <alignment horizontal="left" vertical="center" wrapText="1"/>
    </xf>
    <xf numFmtId="4" fontId="37" fillId="0" borderId="50" xfId="0" applyNumberFormat="1" applyFont="1" applyFill="1" applyBorder="1" applyAlignment="1">
      <alignment horizontal="right" vertical="center" wrapText="1"/>
    </xf>
    <xf numFmtId="0" fontId="38" fillId="0" borderId="8" xfId="0" applyFont="1" applyFill="1" applyBorder="1" applyAlignment="1">
      <alignment horizontal="left" vertical="center" wrapText="1"/>
    </xf>
    <xf numFmtId="0" fontId="38" fillId="0" borderId="9" xfId="0" applyFont="1" applyFill="1" applyBorder="1" applyAlignment="1">
      <alignment horizontal="left" vertical="center" wrapText="1"/>
    </xf>
    <xf numFmtId="0" fontId="38" fillId="0" borderId="15" xfId="0" applyFont="1" applyFill="1" applyBorder="1" applyAlignment="1">
      <alignment horizontal="left" vertical="center" wrapText="1"/>
    </xf>
    <xf numFmtId="4" fontId="39" fillId="0" borderId="2" xfId="0" applyNumberFormat="1" applyFont="1" applyFill="1" applyBorder="1" applyAlignment="1">
      <alignment horizontal="right" vertical="center" wrapText="1"/>
    </xf>
    <xf numFmtId="4" fontId="39" fillId="0" borderId="2" xfId="0" applyNumberFormat="1" applyFont="1" applyBorder="1" applyAlignment="1">
      <alignment horizontal="right" vertical="center" wrapText="1"/>
    </xf>
    <xf numFmtId="4" fontId="39" fillId="0" borderId="17" xfId="0" applyNumberFormat="1" applyFont="1" applyBorder="1" applyAlignment="1">
      <alignment horizontal="right" vertical="center" wrapText="1"/>
    </xf>
    <xf numFmtId="4" fontId="40" fillId="0" borderId="2" xfId="0" applyNumberFormat="1" applyFont="1" applyFill="1" applyBorder="1" applyAlignment="1">
      <alignment horizontal="right" vertical="center" wrapText="1"/>
    </xf>
    <xf numFmtId="4" fontId="40" fillId="0" borderId="2" xfId="0" applyNumberFormat="1" applyFont="1" applyBorder="1" applyAlignment="1">
      <alignment horizontal="right" vertical="center" wrapText="1"/>
    </xf>
    <xf numFmtId="4" fontId="40" fillId="0" borderId="17" xfId="0" applyNumberFormat="1" applyFont="1" applyBorder="1" applyAlignment="1">
      <alignment horizontal="right" vertical="center" wrapText="1"/>
    </xf>
    <xf numFmtId="184" fontId="17" fillId="0" borderId="8" xfId="22" applyNumberFormat="1" applyFont="1" applyFill="1" applyBorder="1" applyAlignment="1" applyProtection="1">
      <alignment horizontal="right" vertical="center" wrapText="1"/>
      <protection hidden="1"/>
    </xf>
    <xf numFmtId="184" fontId="17" fillId="0" borderId="15" xfId="22" applyNumberFormat="1" applyFont="1" applyFill="1" applyBorder="1" applyAlignment="1" applyProtection="1">
      <alignment horizontal="right" vertical="center" wrapText="1"/>
      <protection hidden="1"/>
    </xf>
    <xf numFmtId="184" fontId="17" fillId="0" borderId="8" xfId="7" applyNumberFormat="1" applyFont="1" applyFill="1" applyBorder="1" applyAlignment="1" applyProtection="1">
      <alignment horizontal="right" vertical="center" wrapText="1"/>
      <protection hidden="1"/>
    </xf>
    <xf numFmtId="184" fontId="17" fillId="0" borderId="15" xfId="7" applyNumberFormat="1" applyFont="1" applyFill="1" applyBorder="1" applyAlignment="1" applyProtection="1">
      <alignment horizontal="right" vertical="center" wrapText="1"/>
      <protection hidden="1"/>
    </xf>
    <xf numFmtId="0" fontId="44" fillId="0" borderId="0" xfId="0" applyFont="1" applyBorder="1" applyAlignment="1">
      <alignment horizontal="right" vertical="center" wrapText="1"/>
    </xf>
    <xf numFmtId="0" fontId="47" fillId="0" borderId="0" xfId="0" applyFont="1" applyFill="1" applyBorder="1" applyAlignment="1">
      <alignment horizontal="right" vertical="center" wrapText="1"/>
    </xf>
    <xf numFmtId="0" fontId="47" fillId="0" borderId="0" xfId="0" applyFont="1" applyBorder="1" applyAlignment="1">
      <alignment horizontal="right" vertical="center" wrapText="1"/>
    </xf>
    <xf numFmtId="0" fontId="44" fillId="0" borderId="0" xfId="0" applyFont="1" applyAlignment="1">
      <alignment horizontal="right" vertical="center" wrapText="1"/>
    </xf>
    <xf numFmtId="0" fontId="44" fillId="0" borderId="0" xfId="0" applyFont="1" applyFill="1" applyAlignment="1">
      <alignment horizontal="right" vertical="center" wrapText="1"/>
    </xf>
    <xf numFmtId="0" fontId="35" fillId="0" borderId="0" xfId="0" applyFont="1" applyBorder="1" applyAlignment="1">
      <alignment horizontal="right" vertical="center" wrapText="1"/>
    </xf>
    <xf numFmtId="0" fontId="37" fillId="0" borderId="7" xfId="0" applyFont="1" applyBorder="1" applyAlignment="1">
      <alignment horizontal="right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  <xf numFmtId="0" fontId="0" fillId="0" borderId="7" xfId="0" applyBorder="1"/>
    <xf numFmtId="0" fontId="37" fillId="0" borderId="2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0" fillId="0" borderId="2" xfId="0" applyBorder="1"/>
    <xf numFmtId="0" fontId="37" fillId="0" borderId="2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185" fontId="37" fillId="0" borderId="2" xfId="0" applyNumberFormat="1" applyFont="1" applyBorder="1" applyAlignment="1">
      <alignment horizontal="right" vertical="center" wrapText="1"/>
    </xf>
    <xf numFmtId="185" fontId="38" fillId="0" borderId="2" xfId="0" applyNumberFormat="1" applyFont="1" applyBorder="1" applyAlignment="1">
      <alignment horizontal="right" vertical="center" wrapText="1"/>
    </xf>
    <xf numFmtId="185" fontId="40" fillId="0" borderId="2" xfId="0" applyNumberFormat="1" applyFont="1" applyBorder="1" applyAlignment="1">
      <alignment horizontal="right" vertical="center" wrapText="1"/>
    </xf>
    <xf numFmtId="185" fontId="38" fillId="0" borderId="2" xfId="0" applyNumberFormat="1" applyFont="1" applyFill="1" applyBorder="1" applyAlignment="1">
      <alignment horizontal="right" vertical="center" wrapText="1"/>
    </xf>
    <xf numFmtId="0" fontId="37" fillId="0" borderId="31" xfId="0" applyFont="1" applyBorder="1" applyAlignment="1">
      <alignment horizontal="right" vertical="center" wrapText="1"/>
    </xf>
    <xf numFmtId="0" fontId="37" fillId="0" borderId="24" xfId="0" applyFont="1" applyBorder="1" applyAlignment="1">
      <alignment horizontal="right" vertical="center" wrapText="1"/>
    </xf>
    <xf numFmtId="189" fontId="37" fillId="0" borderId="53" xfId="0" applyNumberFormat="1" applyFont="1" applyBorder="1" applyAlignment="1">
      <alignment horizontal="right" vertical="center" wrapText="1"/>
    </xf>
    <xf numFmtId="189" fontId="37" fillId="0" borderId="55" xfId="0" applyNumberFormat="1" applyFont="1" applyBorder="1" applyAlignment="1">
      <alignment horizontal="right" vertical="center" wrapText="1"/>
    </xf>
    <xf numFmtId="0" fontId="37" fillId="0" borderId="40" xfId="0" applyFont="1" applyBorder="1" applyAlignment="1">
      <alignment vertical="center" wrapText="1"/>
    </xf>
    <xf numFmtId="0" fontId="37" fillId="0" borderId="41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0" xfId="0" applyFont="1" applyBorder="1" applyAlignment="1">
      <alignment vertical="center" wrapText="1"/>
    </xf>
    <xf numFmtId="186" fontId="37" fillId="0" borderId="31" xfId="0" applyNumberFormat="1" applyFont="1" applyBorder="1" applyAlignment="1">
      <alignment horizontal="right" vertical="center" wrapText="1"/>
    </xf>
    <xf numFmtId="186" fontId="37" fillId="0" borderId="24" xfId="0" applyNumberFormat="1" applyFont="1" applyBorder="1" applyAlignment="1">
      <alignment horizontal="right" vertical="center" wrapText="1"/>
    </xf>
    <xf numFmtId="4" fontId="37" fillId="0" borderId="0" xfId="0" applyNumberFormat="1" applyFont="1" applyFill="1" applyBorder="1" applyAlignment="1">
      <alignment horizontal="right" vertical="center" wrapText="1"/>
    </xf>
    <xf numFmtId="4" fontId="37" fillId="0" borderId="52" xfId="0" applyNumberFormat="1" applyFont="1" applyFill="1" applyBorder="1" applyAlignment="1">
      <alignment horizontal="right" vertical="center" wrapText="1"/>
    </xf>
    <xf numFmtId="4" fontId="37" fillId="0" borderId="21" xfId="0" applyNumberFormat="1" applyFont="1" applyFill="1" applyBorder="1" applyAlignment="1">
      <alignment horizontal="right" vertical="center" wrapText="1"/>
    </xf>
    <xf numFmtId="4" fontId="37" fillId="0" borderId="54" xfId="0" applyNumberFormat="1" applyFont="1" applyFill="1" applyBorder="1" applyAlignment="1">
      <alignment horizontal="right" vertical="center" wrapText="1"/>
    </xf>
    <xf numFmtId="4" fontId="37" fillId="0" borderId="0" xfId="0" applyNumberFormat="1" applyFont="1" applyBorder="1" applyAlignment="1">
      <alignment horizontal="right" vertical="center" wrapText="1"/>
    </xf>
    <xf numFmtId="4" fontId="37" fillId="0" borderId="52" xfId="0" applyNumberFormat="1" applyFont="1" applyBorder="1" applyAlignment="1">
      <alignment horizontal="right" vertical="center" wrapText="1"/>
    </xf>
    <xf numFmtId="4" fontId="37" fillId="0" borderId="21" xfId="0" applyNumberFormat="1" applyFont="1" applyBorder="1" applyAlignment="1">
      <alignment horizontal="right" vertical="center" wrapText="1"/>
    </xf>
    <xf numFmtId="4" fontId="37" fillId="0" borderId="54" xfId="0" applyNumberFormat="1" applyFont="1" applyBorder="1" applyAlignment="1">
      <alignment horizontal="right" vertical="center" wrapText="1"/>
    </xf>
    <xf numFmtId="0" fontId="37" fillId="0" borderId="20" xfId="0" applyFont="1" applyBorder="1" applyAlignment="1">
      <alignment vertical="center" wrapText="1"/>
    </xf>
    <xf numFmtId="0" fontId="37" fillId="0" borderId="21" xfId="0" applyFont="1" applyBorder="1" applyAlignment="1">
      <alignment vertical="center" wrapText="1"/>
    </xf>
    <xf numFmtId="0" fontId="40" fillId="0" borderId="37" xfId="0" applyFont="1" applyBorder="1" applyAlignment="1">
      <alignment horizontal="left" vertical="center" wrapText="1"/>
    </xf>
    <xf numFmtId="0" fontId="40" fillId="0" borderId="19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32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33" xfId="0" applyFont="1" applyBorder="1" applyAlignment="1">
      <alignment horizontal="left" vertical="center" wrapText="1"/>
    </xf>
    <xf numFmtId="0" fontId="40" fillId="0" borderId="41" xfId="0" applyFont="1" applyBorder="1" applyAlignment="1">
      <alignment horizontal="left" vertical="center" wrapText="1"/>
    </xf>
    <xf numFmtId="0" fontId="40" fillId="0" borderId="47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40" fillId="0" borderId="30" xfId="0" applyFont="1" applyBorder="1" applyAlignment="1">
      <alignment horizontal="left" vertical="center" wrapText="1"/>
    </xf>
    <xf numFmtId="0" fontId="11" fillId="0" borderId="0" xfId="7" applyFont="1" applyFill="1" applyAlignment="1">
      <alignment horizontal="right"/>
    </xf>
    <xf numFmtId="0" fontId="1" fillId="0" borderId="0" xfId="7" applyFont="1" applyFill="1" applyAlignment="1">
      <alignment horizontal="right"/>
    </xf>
    <xf numFmtId="0" fontId="14" fillId="0" borderId="3" xfId="7" applyNumberFormat="1" applyFont="1" applyFill="1" applyBorder="1" applyAlignment="1" applyProtection="1">
      <alignment horizontal="center" vertical="justify"/>
      <protection hidden="1"/>
    </xf>
    <xf numFmtId="0" fontId="14" fillId="0" borderId="4" xfId="7" applyNumberFormat="1" applyFont="1" applyFill="1" applyBorder="1" applyAlignment="1" applyProtection="1">
      <alignment horizontal="center" vertical="justify"/>
      <protection hidden="1"/>
    </xf>
    <xf numFmtId="0" fontId="14" fillId="0" borderId="11" xfId="7" applyNumberFormat="1" applyFont="1" applyFill="1" applyBorder="1" applyAlignment="1" applyProtection="1">
      <alignment horizontal="center" vertical="justify"/>
      <protection hidden="1"/>
    </xf>
    <xf numFmtId="0" fontId="14" fillId="0" borderId="26" xfId="7" applyNumberFormat="1" applyFont="1" applyFill="1" applyBorder="1" applyAlignment="1" applyProtection="1">
      <alignment horizontal="center" vertical="justify"/>
      <protection hidden="1"/>
    </xf>
    <xf numFmtId="0" fontId="14" fillId="0" borderId="0" xfId="7" applyNumberFormat="1" applyFont="1" applyFill="1" applyBorder="1" applyAlignment="1" applyProtection="1">
      <alignment horizontal="center" vertical="justify"/>
      <protection hidden="1"/>
    </xf>
    <xf numFmtId="0" fontId="14" fillId="0" borderId="30" xfId="7" applyNumberFormat="1" applyFont="1" applyFill="1" applyBorder="1" applyAlignment="1" applyProtection="1">
      <alignment horizontal="center" vertical="justify"/>
      <protection hidden="1"/>
    </xf>
    <xf numFmtId="0" fontId="12" fillId="0" borderId="2" xfId="7" applyNumberFormat="1" applyFont="1" applyFill="1" applyBorder="1" applyAlignment="1" applyProtection="1">
      <alignment horizontal="left" vertical="top"/>
      <protection hidden="1"/>
    </xf>
    <xf numFmtId="0" fontId="15" fillId="0" borderId="2" xfId="21" applyFont="1" applyBorder="1" applyAlignment="1" applyProtection="1">
      <alignment horizontal="left" vertical="justify"/>
      <protection hidden="1"/>
    </xf>
    <xf numFmtId="186" fontId="16" fillId="0" borderId="28" xfId="7" applyNumberFormat="1" applyFont="1" applyFill="1" applyBorder="1" applyAlignment="1" applyProtection="1">
      <alignment horizontal="left" vertical="center" wrapText="1"/>
      <protection hidden="1"/>
    </xf>
    <xf numFmtId="186" fontId="16" fillId="0" borderId="1" xfId="7" applyNumberFormat="1" applyFont="1" applyFill="1" applyBorder="1" applyAlignment="1" applyProtection="1">
      <alignment horizontal="left" vertical="center" wrapText="1"/>
      <protection hidden="1"/>
    </xf>
    <xf numFmtId="186" fontId="16" fillId="0" borderId="33" xfId="7" applyNumberFormat="1" applyFont="1" applyFill="1" applyBorder="1" applyAlignment="1" applyProtection="1">
      <alignment horizontal="left" vertical="center" wrapText="1"/>
      <protection hidden="1"/>
    </xf>
    <xf numFmtId="0" fontId="16" fillId="0" borderId="8" xfId="7" applyNumberFormat="1" applyFont="1" applyFill="1" applyBorder="1" applyAlignment="1" applyProtection="1">
      <alignment horizontal="left" vertical="justify" wrapText="1"/>
      <protection hidden="1"/>
    </xf>
    <xf numFmtId="0" fontId="16" fillId="0" borderId="9" xfId="7" applyNumberFormat="1" applyFont="1" applyFill="1" applyBorder="1" applyAlignment="1" applyProtection="1">
      <alignment horizontal="left" vertical="justify" wrapText="1"/>
      <protection hidden="1"/>
    </xf>
    <xf numFmtId="0" fontId="16" fillId="0" borderId="15" xfId="7" applyNumberFormat="1" applyFont="1" applyFill="1" applyBorder="1" applyAlignment="1" applyProtection="1">
      <alignment horizontal="left" vertical="justify" wrapText="1"/>
      <protection hidden="1"/>
    </xf>
    <xf numFmtId="0" fontId="17" fillId="0" borderId="2" xfId="7" applyNumberFormat="1" applyFont="1" applyFill="1" applyBorder="1" applyAlignment="1" applyProtection="1">
      <alignment horizontal="left" vertical="justify" wrapText="1"/>
      <protection hidden="1"/>
    </xf>
    <xf numFmtId="0" fontId="17" fillId="0" borderId="8" xfId="7" applyNumberFormat="1" applyFont="1" applyFill="1" applyBorder="1" applyAlignment="1" applyProtection="1">
      <alignment horizontal="left" vertical="justify" wrapText="1"/>
      <protection hidden="1"/>
    </xf>
    <xf numFmtId="0" fontId="17" fillId="0" borderId="9" xfId="7" applyNumberFormat="1" applyFont="1" applyFill="1" applyBorder="1" applyAlignment="1" applyProtection="1">
      <alignment horizontal="left" vertical="justify" wrapText="1"/>
      <protection hidden="1"/>
    </xf>
    <xf numFmtId="0" fontId="17" fillId="0" borderId="15" xfId="7" applyNumberFormat="1" applyFont="1" applyFill="1" applyBorder="1" applyAlignment="1" applyProtection="1">
      <alignment horizontal="left" vertical="justify" wrapText="1"/>
      <protection hidden="1"/>
    </xf>
    <xf numFmtId="0" fontId="17" fillId="0" borderId="29" xfId="7" applyNumberFormat="1" applyFont="1" applyFill="1" applyBorder="1" applyAlignment="1" applyProtection="1">
      <alignment horizontal="left" vertical="center" wrapText="1"/>
      <protection hidden="1"/>
    </xf>
    <xf numFmtId="0" fontId="17" fillId="0" borderId="0" xfId="7" applyNumberFormat="1" applyFont="1" applyFill="1" applyBorder="1" applyAlignment="1" applyProtection="1">
      <alignment horizontal="left" vertical="center" wrapText="1"/>
      <protection hidden="1"/>
    </xf>
    <xf numFmtId="0" fontId="17" fillId="0" borderId="30" xfId="7" applyNumberFormat="1" applyFont="1" applyFill="1" applyBorder="1" applyAlignment="1" applyProtection="1">
      <alignment horizontal="left" vertical="center" wrapText="1"/>
      <protection hidden="1"/>
    </xf>
    <xf numFmtId="186" fontId="16" fillId="0" borderId="7" xfId="7" applyNumberFormat="1" applyFont="1" applyFill="1" applyBorder="1" applyAlignment="1" applyProtection="1">
      <alignment horizontal="left" vertical="justify" wrapText="1"/>
      <protection hidden="1"/>
    </xf>
    <xf numFmtId="186" fontId="16" fillId="0" borderId="10" xfId="7" applyNumberFormat="1" applyFont="1" applyFill="1" applyBorder="1" applyAlignment="1" applyProtection="1">
      <alignment horizontal="left" vertical="justify" wrapText="1"/>
      <protection hidden="1"/>
    </xf>
    <xf numFmtId="0" fontId="16" fillId="0" borderId="2" xfId="7" applyNumberFormat="1" applyFont="1" applyFill="1" applyBorder="1" applyAlignment="1" applyProtection="1">
      <alignment horizontal="left" vertical="justify" wrapText="1"/>
      <protection hidden="1"/>
    </xf>
    <xf numFmtId="0" fontId="16" fillId="0" borderId="2" xfId="7" applyNumberFormat="1" applyFont="1" applyFill="1" applyBorder="1" applyAlignment="1" applyProtection="1">
      <alignment horizontal="justify" vertical="justify" wrapText="1"/>
      <protection hidden="1"/>
    </xf>
    <xf numFmtId="0" fontId="16" fillId="0" borderId="8" xfId="7" applyNumberFormat="1" applyFont="1" applyFill="1" applyBorder="1" applyAlignment="1" applyProtection="1">
      <alignment horizontal="justify" vertical="justify" wrapText="1"/>
      <protection hidden="1"/>
    </xf>
    <xf numFmtId="0" fontId="17" fillId="0" borderId="2" xfId="7" applyNumberFormat="1" applyFont="1" applyFill="1" applyBorder="1" applyAlignment="1" applyProtection="1">
      <alignment horizontal="justify" vertical="justify" wrapText="1"/>
      <protection hidden="1"/>
    </xf>
    <xf numFmtId="0" fontId="17" fillId="0" borderId="8" xfId="7" applyNumberFormat="1" applyFont="1" applyFill="1" applyBorder="1" applyAlignment="1" applyProtection="1">
      <alignment horizontal="justify" vertical="justify" wrapText="1"/>
      <protection hidden="1"/>
    </xf>
    <xf numFmtId="186" fontId="16" fillId="0" borderId="8" xfId="7" applyNumberFormat="1" applyFont="1" applyFill="1" applyBorder="1" applyAlignment="1" applyProtection="1">
      <alignment horizontal="left" vertical="justify" wrapText="1"/>
      <protection hidden="1"/>
    </xf>
    <xf numFmtId="186" fontId="16" fillId="0" borderId="9" xfId="7" applyNumberFormat="1" applyFont="1" applyFill="1" applyBorder="1" applyAlignment="1" applyProtection="1">
      <alignment horizontal="left" vertical="justify" wrapText="1"/>
      <protection hidden="1"/>
    </xf>
    <xf numFmtId="186" fontId="16" fillId="0" borderId="15" xfId="7" applyNumberFormat="1" applyFont="1" applyFill="1" applyBorder="1" applyAlignment="1" applyProtection="1">
      <alignment horizontal="left" vertical="justify" wrapText="1"/>
      <protection hidden="1"/>
    </xf>
    <xf numFmtId="186" fontId="16" fillId="0" borderId="8" xfId="17" applyNumberFormat="1" applyFont="1" applyFill="1" applyBorder="1" applyAlignment="1" applyProtection="1">
      <alignment horizontal="left" vertical="justify" wrapText="1"/>
      <protection hidden="1"/>
    </xf>
    <xf numFmtId="186" fontId="16" fillId="0" borderId="9" xfId="17" applyNumberFormat="1" applyFont="1" applyFill="1" applyBorder="1" applyAlignment="1" applyProtection="1">
      <alignment horizontal="left" vertical="justify" wrapText="1"/>
      <protection hidden="1"/>
    </xf>
    <xf numFmtId="186" fontId="16" fillId="0" borderId="15" xfId="17" applyNumberFormat="1" applyFont="1" applyFill="1" applyBorder="1" applyAlignment="1" applyProtection="1">
      <alignment horizontal="left" vertical="justify" wrapText="1"/>
      <protection hidden="1"/>
    </xf>
    <xf numFmtId="0" fontId="17" fillId="0" borderId="8" xfId="17" applyNumberFormat="1" applyFont="1" applyFill="1" applyBorder="1" applyAlignment="1" applyProtection="1">
      <alignment horizontal="left" vertical="justify" wrapText="1"/>
      <protection hidden="1"/>
    </xf>
    <xf numFmtId="0" fontId="17" fillId="0" borderId="9" xfId="17" applyNumberFormat="1" applyFont="1" applyFill="1" applyBorder="1" applyAlignment="1" applyProtection="1">
      <alignment horizontal="left" vertical="justify" wrapText="1"/>
      <protection hidden="1"/>
    </xf>
    <xf numFmtId="0" fontId="17" fillId="0" borderId="15" xfId="17" applyNumberFormat="1" applyFont="1" applyFill="1" applyBorder="1" applyAlignment="1" applyProtection="1">
      <alignment horizontal="left" vertical="justify" wrapText="1"/>
      <protection hidden="1"/>
    </xf>
    <xf numFmtId="186" fontId="16" fillId="0" borderId="7" xfId="7" applyNumberFormat="1" applyFont="1" applyFill="1" applyBorder="1" applyAlignment="1" applyProtection="1">
      <alignment horizontal="justify" vertical="justify" wrapText="1"/>
      <protection hidden="1"/>
    </xf>
    <xf numFmtId="186" fontId="16" fillId="0" borderId="10" xfId="7" applyNumberFormat="1" applyFont="1" applyFill="1" applyBorder="1" applyAlignment="1" applyProtection="1">
      <alignment horizontal="justify" vertical="justify" wrapText="1"/>
      <protection hidden="1"/>
    </xf>
    <xf numFmtId="0" fontId="17" fillId="0" borderId="8" xfId="22" applyNumberFormat="1" applyFont="1" applyFill="1" applyBorder="1" applyAlignment="1" applyProtection="1">
      <alignment horizontal="left" vertical="justify" wrapText="1"/>
      <protection hidden="1"/>
    </xf>
    <xf numFmtId="0" fontId="17" fillId="0" borderId="9" xfId="22" applyNumberFormat="1" applyFont="1" applyFill="1" applyBorder="1" applyAlignment="1" applyProtection="1">
      <alignment horizontal="left" vertical="justify" wrapText="1"/>
      <protection hidden="1"/>
    </xf>
    <xf numFmtId="0" fontId="17" fillId="0" borderId="15" xfId="22" applyNumberFormat="1" applyFont="1" applyFill="1" applyBorder="1" applyAlignment="1" applyProtection="1">
      <alignment horizontal="left" vertical="justify" wrapText="1"/>
      <protection hidden="1"/>
    </xf>
    <xf numFmtId="0" fontId="13" fillId="0" borderId="20" xfId="7" applyNumberFormat="1" applyFont="1" applyFill="1" applyBorder="1" applyAlignment="1" applyProtection="1">
      <alignment horizontal="left" vertical="justify"/>
      <protection hidden="1"/>
    </xf>
    <xf numFmtId="0" fontId="13" fillId="0" borderId="21" xfId="7" applyNumberFormat="1" applyFont="1" applyFill="1" applyBorder="1" applyAlignment="1" applyProtection="1">
      <alignment horizontal="left" vertical="justify"/>
      <protection hidden="1"/>
    </xf>
    <xf numFmtId="0" fontId="13" fillId="0" borderId="38" xfId="7" applyNumberFormat="1" applyFont="1" applyFill="1" applyBorder="1" applyAlignment="1" applyProtection="1">
      <alignment horizontal="left" vertical="justify"/>
      <protection hidden="1"/>
    </xf>
    <xf numFmtId="0" fontId="12" fillId="0" borderId="0" xfId="0" applyFont="1" applyFill="1" applyBorder="1" applyAlignment="1">
      <alignment horizontal="center" vertical="top"/>
    </xf>
    <xf numFmtId="0" fontId="2" fillId="0" borderId="0" xfId="7" applyNumberFormat="1" applyFont="1" applyFill="1" applyAlignment="1" applyProtection="1">
      <alignment horizontal="center" vertical="distributed"/>
      <protection hidden="1"/>
    </xf>
    <xf numFmtId="0" fontId="3" fillId="0" borderId="0" xfId="7" applyNumberFormat="1" applyFont="1" applyFill="1" applyAlignment="1" applyProtection="1">
      <protection hidden="1"/>
    </xf>
    <xf numFmtId="0" fontId="4" fillId="0" borderId="3" xfId="7" applyNumberFormat="1" applyFont="1" applyFill="1" applyBorder="1" applyAlignment="1" applyProtection="1">
      <alignment horizontal="center" vertical="center"/>
      <protection hidden="1"/>
    </xf>
    <xf numFmtId="0" fontId="4" fillId="0" borderId="4" xfId="7" applyNumberFormat="1" applyFont="1" applyFill="1" applyBorder="1" applyAlignment="1" applyProtection="1">
      <alignment horizontal="center" vertical="center"/>
      <protection hidden="1"/>
    </xf>
    <xf numFmtId="0" fontId="4" fillId="0" borderId="11" xfId="7" applyNumberFormat="1" applyFont="1" applyFill="1" applyBorder="1" applyAlignment="1" applyProtection="1">
      <alignment horizontal="center" vertical="center"/>
      <protection hidden="1"/>
    </xf>
    <xf numFmtId="0" fontId="4" fillId="0" borderId="5" xfId="7" applyNumberFormat="1" applyFont="1" applyFill="1" applyBorder="1" applyAlignment="1" applyProtection="1">
      <alignment horizontal="left" vertical="center"/>
      <protection hidden="1"/>
    </xf>
    <xf numFmtId="0" fontId="4" fillId="0" borderId="6" xfId="7" applyNumberFormat="1" applyFont="1" applyFill="1" applyBorder="1" applyAlignment="1" applyProtection="1">
      <alignment horizontal="left" vertical="center"/>
      <protection hidden="1"/>
    </xf>
    <xf numFmtId="0" fontId="4" fillId="0" borderId="13" xfId="7" applyNumberFormat="1" applyFont="1" applyFill="1" applyBorder="1" applyAlignment="1" applyProtection="1">
      <alignment horizontal="left" vertical="center"/>
      <protection hidden="1"/>
    </xf>
    <xf numFmtId="0" fontId="5" fillId="2" borderId="7" xfId="7" applyNumberFormat="1" applyFont="1" applyFill="1" applyBorder="1" applyAlignment="1" applyProtection="1">
      <alignment wrapText="1"/>
      <protection hidden="1"/>
    </xf>
    <xf numFmtId="0" fontId="5" fillId="2" borderId="2" xfId="7" applyNumberFormat="1" applyFont="1" applyFill="1" applyBorder="1" applyAlignment="1" applyProtection="1">
      <alignment wrapText="1"/>
      <protection hidden="1"/>
    </xf>
    <xf numFmtId="0" fontId="5" fillId="2" borderId="2" xfId="7" applyNumberFormat="1" applyFont="1" applyFill="1" applyBorder="1" applyAlignment="1" applyProtection="1">
      <alignment horizontal="left" wrapText="1"/>
      <protection hidden="1"/>
    </xf>
    <xf numFmtId="0" fontId="6" fillId="2" borderId="8" xfId="7" applyNumberFormat="1" applyFont="1" applyFill="1" applyBorder="1" applyAlignment="1" applyProtection="1">
      <alignment horizontal="left" wrapText="1"/>
      <protection hidden="1"/>
    </xf>
    <xf numFmtId="0" fontId="6" fillId="2" borderId="9" xfId="7" applyNumberFormat="1" applyFont="1" applyFill="1" applyBorder="1" applyAlignment="1" applyProtection="1">
      <alignment horizontal="left" wrapText="1"/>
      <protection hidden="1"/>
    </xf>
    <xf numFmtId="0" fontId="6" fillId="2" borderId="15" xfId="7" applyNumberFormat="1" applyFont="1" applyFill="1" applyBorder="1" applyAlignment="1" applyProtection="1">
      <alignment horizontal="left" wrapText="1"/>
      <protection hidden="1"/>
    </xf>
    <xf numFmtId="0" fontId="6" fillId="2" borderId="7" xfId="7" applyNumberFormat="1" applyFont="1" applyFill="1" applyBorder="1" applyAlignment="1" applyProtection="1">
      <alignment horizontal="left" wrapText="1"/>
      <protection hidden="1"/>
    </xf>
    <xf numFmtId="0" fontId="6" fillId="2" borderId="2" xfId="7" applyNumberFormat="1" applyFont="1" applyFill="1" applyBorder="1" applyAlignment="1" applyProtection="1">
      <alignment horizontal="left" wrapText="1"/>
      <protection hidden="1"/>
    </xf>
    <xf numFmtId="0" fontId="6" fillId="2" borderId="7" xfId="7" applyNumberFormat="1" applyFont="1" applyFill="1" applyBorder="1" applyAlignment="1" applyProtection="1">
      <alignment wrapText="1"/>
      <protection hidden="1"/>
    </xf>
    <xf numFmtId="0" fontId="6" fillId="2" borderId="2" xfId="7" applyNumberFormat="1" applyFont="1" applyFill="1" applyBorder="1" applyAlignment="1" applyProtection="1">
      <alignment wrapText="1"/>
      <protection hidden="1"/>
    </xf>
    <xf numFmtId="0" fontId="5" fillId="2" borderId="10" xfId="7" applyNumberFormat="1" applyFont="1" applyFill="1" applyBorder="1" applyAlignment="1" applyProtection="1">
      <alignment wrapText="1"/>
      <protection hidden="1"/>
    </xf>
    <xf numFmtId="0" fontId="5" fillId="2" borderId="9" xfId="7" applyNumberFormat="1" applyFont="1" applyFill="1" applyBorder="1" applyAlignment="1" applyProtection="1">
      <alignment wrapText="1"/>
      <protection hidden="1"/>
    </xf>
    <xf numFmtId="0" fontId="5" fillId="2" borderId="15" xfId="7" applyNumberFormat="1" applyFont="1" applyFill="1" applyBorder="1" applyAlignment="1" applyProtection="1">
      <alignment wrapText="1"/>
      <protection hidden="1"/>
    </xf>
    <xf numFmtId="0" fontId="6" fillId="2" borderId="10" xfId="7" applyNumberFormat="1" applyFont="1" applyFill="1" applyBorder="1" applyAlignment="1" applyProtection="1">
      <alignment horizontal="left" wrapText="1"/>
      <protection hidden="1"/>
    </xf>
    <xf numFmtId="0" fontId="5" fillId="2" borderId="2" xfId="0" applyFont="1" applyFill="1" applyBorder="1" applyAlignment="1">
      <alignment horizontal="left" wrapText="1"/>
    </xf>
    <xf numFmtId="0" fontId="6" fillId="2" borderId="10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left" wrapText="1"/>
    </xf>
    <xf numFmtId="0" fontId="6" fillId="2" borderId="15" xfId="0" applyFont="1" applyFill="1" applyBorder="1" applyAlignment="1">
      <alignment horizontal="left" wrapText="1"/>
    </xf>
    <xf numFmtId="0" fontId="5" fillId="2" borderId="7" xfId="26" applyNumberFormat="1" applyFont="1" applyFill="1" applyBorder="1" applyAlignment="1" applyProtection="1">
      <alignment wrapText="1"/>
      <protection hidden="1"/>
    </xf>
    <xf numFmtId="0" fontId="5" fillId="2" borderId="2" xfId="26" applyNumberFormat="1" applyFont="1" applyFill="1" applyBorder="1" applyAlignment="1" applyProtection="1">
      <alignment wrapText="1"/>
      <protection hidden="1"/>
    </xf>
    <xf numFmtId="0" fontId="6" fillId="2" borderId="7" xfId="27" applyNumberFormat="1" applyFont="1" applyFill="1" applyBorder="1" applyAlignment="1" applyProtection="1">
      <alignment wrapText="1"/>
      <protection hidden="1"/>
    </xf>
    <xf numFmtId="0" fontId="6" fillId="2" borderId="2" xfId="27" applyNumberFormat="1" applyFont="1" applyFill="1" applyBorder="1" applyAlignment="1" applyProtection="1">
      <alignment wrapText="1"/>
      <protection hidden="1"/>
    </xf>
    <xf numFmtId="0" fontId="6" fillId="2" borderId="7" xfId="26" applyNumberFormat="1" applyFont="1" applyFill="1" applyBorder="1" applyAlignment="1" applyProtection="1">
      <alignment horizontal="left" wrapText="1"/>
      <protection hidden="1"/>
    </xf>
    <xf numFmtId="0" fontId="6" fillId="2" borderId="2" xfId="26" applyNumberFormat="1" applyFont="1" applyFill="1" applyBorder="1" applyAlignment="1" applyProtection="1">
      <alignment horizontal="left" wrapText="1"/>
      <protection hidden="1"/>
    </xf>
    <xf numFmtId="0" fontId="6" fillId="2" borderId="7" xfId="26" applyNumberFormat="1" applyFont="1" applyFill="1" applyBorder="1" applyAlignment="1" applyProtection="1">
      <alignment wrapText="1"/>
      <protection hidden="1"/>
    </xf>
    <xf numFmtId="0" fontId="6" fillId="2" borderId="2" xfId="26" applyNumberFormat="1" applyFont="1" applyFill="1" applyBorder="1" applyAlignment="1" applyProtection="1">
      <alignment wrapText="1"/>
      <protection hidden="1"/>
    </xf>
    <xf numFmtId="0" fontId="5" fillId="2" borderId="18" xfId="26" applyNumberFormat="1" applyFont="1" applyFill="1" applyBorder="1" applyAlignment="1" applyProtection="1">
      <alignment horizontal="left" wrapText="1"/>
      <protection hidden="1"/>
    </xf>
    <xf numFmtId="0" fontId="5" fillId="2" borderId="19" xfId="26" applyNumberFormat="1" applyFont="1" applyFill="1" applyBorder="1" applyAlignment="1" applyProtection="1">
      <alignment horizontal="left" wrapText="1"/>
      <protection hidden="1"/>
    </xf>
    <xf numFmtId="0" fontId="5" fillId="2" borderId="22" xfId="26" applyNumberFormat="1" applyFont="1" applyFill="1" applyBorder="1" applyAlignment="1" applyProtection="1">
      <alignment horizontal="left" wrapText="1"/>
      <protection hidden="1"/>
    </xf>
    <xf numFmtId="0" fontId="6" fillId="2" borderId="18" xfId="26" applyNumberFormat="1" applyFont="1" applyFill="1" applyBorder="1" applyAlignment="1" applyProtection="1">
      <alignment horizontal="left" wrapText="1"/>
      <protection hidden="1"/>
    </xf>
    <xf numFmtId="0" fontId="6" fillId="2" borderId="19" xfId="26" applyNumberFormat="1" applyFont="1" applyFill="1" applyBorder="1" applyAlignment="1" applyProtection="1">
      <alignment horizontal="left" wrapText="1"/>
      <protection hidden="1"/>
    </xf>
    <xf numFmtId="0" fontId="6" fillId="2" borderId="22" xfId="26" applyNumberFormat="1" applyFont="1" applyFill="1" applyBorder="1" applyAlignment="1" applyProtection="1">
      <alignment horizontal="left" wrapText="1"/>
      <protection hidden="1"/>
    </xf>
    <xf numFmtId="0" fontId="1" fillId="0" borderId="0" xfId="21" applyNumberFormat="1" applyFont="1" applyFill="1" applyAlignment="1" applyProtection="1">
      <alignment horizontal="right"/>
      <protection hidden="1"/>
    </xf>
    <xf numFmtId="181" fontId="1" fillId="0" borderId="0" xfId="21" applyNumberFormat="1" applyFont="1" applyFill="1" applyAlignment="1" applyProtection="1">
      <alignment horizontal="right"/>
      <protection hidden="1"/>
    </xf>
    <xf numFmtId="0" fontId="31" fillId="0" borderId="0" xfId="0" applyFont="1" applyAlignment="1">
      <alignment horizontal="center" vertical="center" wrapText="1"/>
    </xf>
  </cellXfs>
  <cellStyles count="57"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3 2" xfId="6"/>
    <cellStyle name="Обычный 2" xfId="7"/>
    <cellStyle name="Обычный 2 10" xfId="8"/>
    <cellStyle name="Обычный 2 11" xfId="9"/>
    <cellStyle name="Обычный 2 12" xfId="10"/>
    <cellStyle name="Обычный 2 13" xfId="11"/>
    <cellStyle name="Обычный 2 14" xfId="12"/>
    <cellStyle name="Обычный 2 15" xfId="13"/>
    <cellStyle name="Обычный 2 16" xfId="14"/>
    <cellStyle name="Обычный 2 17" xfId="15"/>
    <cellStyle name="Обычный 2 18" xfId="16"/>
    <cellStyle name="Обычный 2 19" xfId="17"/>
    <cellStyle name="Обычный 2 2" xfId="18"/>
    <cellStyle name="Обычный 2 20" xfId="19"/>
    <cellStyle name="Обычный 2 21" xfId="20"/>
    <cellStyle name="Обычный 2 3" xfId="21"/>
    <cellStyle name="Обычный 2 4" xfId="22"/>
    <cellStyle name="Обычный 2 5" xfId="23"/>
    <cellStyle name="Обычный 2 6" xfId="24"/>
    <cellStyle name="Обычный 2 7" xfId="25"/>
    <cellStyle name="Обычный 2 8" xfId="26"/>
    <cellStyle name="Обычный 2 9" xfId="27"/>
    <cellStyle name="Обычный 3" xfId="28"/>
    <cellStyle name="Обычный 3 2" xfId="29"/>
    <cellStyle name="Обычный 4" xfId="30"/>
    <cellStyle name="Обычный 4 2" xfId="31"/>
    <cellStyle name="Обычный 5" xfId="32"/>
    <cellStyle name="Обычный 6" xfId="33"/>
    <cellStyle name="Обычный 6 2" xfId="34"/>
    <cellStyle name="Обычный 7" xfId="35"/>
    <cellStyle name="Обычный 7 2" xfId="36"/>
    <cellStyle name="Обычный 8" xfId="37"/>
    <cellStyle name="Обычный 8 2" xfId="38"/>
    <cellStyle name="Обычный 9" xfId="39"/>
    <cellStyle name="Обычный 9 2" xfId="40"/>
    <cellStyle name="Финансовый" xfId="1" builtinId="3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2" xfId="48"/>
    <cellStyle name="Финансовый 3" xfId="49"/>
    <cellStyle name="Финансовый 4" xfId="50"/>
    <cellStyle name="Финансовый 5" xfId="51"/>
    <cellStyle name="Финансовый 6" xfId="52"/>
    <cellStyle name="Финансовый 7" xfId="53"/>
    <cellStyle name="Финансовый 8" xfId="54"/>
    <cellStyle name="Финансовый 8 2" xfId="55"/>
    <cellStyle name="Финансовый 9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zoomScale="70" workbookViewId="0">
      <selection activeCell="C5" sqref="C5"/>
    </sheetView>
  </sheetViews>
  <sheetFormatPr defaultColWidth="8.7109375" defaultRowHeight="12.75"/>
  <cols>
    <col min="1" max="1" width="35.28515625" customWidth="1"/>
    <col min="2" max="2" width="52.42578125" customWidth="1"/>
    <col min="3" max="3" width="16.42578125" customWidth="1"/>
    <col min="4" max="4" width="17" customWidth="1"/>
    <col min="5" max="5" width="15.85546875" customWidth="1"/>
  </cols>
  <sheetData>
    <row r="1" spans="1:5" ht="18.75">
      <c r="C1" s="435" t="s">
        <v>0</v>
      </c>
      <c r="D1" s="435"/>
      <c r="E1" s="435"/>
    </row>
    <row r="2" spans="1:5" ht="18.75">
      <c r="C2" s="435" t="s">
        <v>1</v>
      </c>
      <c r="D2" s="435"/>
      <c r="E2" s="435"/>
    </row>
    <row r="3" spans="1:5" ht="18.75">
      <c r="C3" s="435" t="s">
        <v>2</v>
      </c>
      <c r="D3" s="435"/>
      <c r="E3" s="435"/>
    </row>
    <row r="4" spans="1:5" ht="18.75">
      <c r="C4" s="435" t="s">
        <v>3</v>
      </c>
      <c r="D4" s="435"/>
      <c r="E4" s="435"/>
    </row>
    <row r="6" spans="1:5" ht="18.75">
      <c r="A6" s="436" t="s">
        <v>4</v>
      </c>
      <c r="B6" s="436"/>
      <c r="C6" s="436"/>
      <c r="D6" s="436"/>
      <c r="E6" s="436"/>
    </row>
    <row r="7" spans="1:5" ht="18.75">
      <c r="A7" s="437" t="s">
        <v>5</v>
      </c>
      <c r="B7" s="437"/>
      <c r="C7" s="437"/>
      <c r="D7" s="437"/>
      <c r="E7" s="437"/>
    </row>
    <row r="8" spans="1:5" ht="18.75">
      <c r="A8" s="401"/>
      <c r="E8" s="413" t="s">
        <v>6</v>
      </c>
    </row>
    <row r="9" spans="1:5" ht="18.75">
      <c r="A9" s="401"/>
    </row>
    <row r="10" spans="1:5" ht="18.75">
      <c r="A10" s="421" t="s">
        <v>7</v>
      </c>
      <c r="B10" s="421" t="s">
        <v>8</v>
      </c>
      <c r="C10" s="421" t="s">
        <v>9</v>
      </c>
      <c r="D10" s="421" t="s">
        <v>10</v>
      </c>
      <c r="E10" s="421" t="s">
        <v>11</v>
      </c>
    </row>
    <row r="11" spans="1:5" ht="56.25">
      <c r="A11" s="421" t="s">
        <v>12</v>
      </c>
      <c r="B11" s="422" t="s">
        <v>13</v>
      </c>
      <c r="C11" s="423">
        <f>C12</f>
        <v>2962232.9000000004</v>
      </c>
      <c r="D11" s="423">
        <f>D12</f>
        <v>0</v>
      </c>
      <c r="E11" s="423">
        <f>E12</f>
        <v>0</v>
      </c>
    </row>
    <row r="12" spans="1:5" ht="37.5">
      <c r="A12" s="424" t="s">
        <v>14</v>
      </c>
      <c r="B12" s="425" t="s">
        <v>15</v>
      </c>
      <c r="C12" s="423">
        <f>C13+C19</f>
        <v>2962232.9000000004</v>
      </c>
      <c r="D12" s="423">
        <f>D13+D19</f>
        <v>0</v>
      </c>
      <c r="E12" s="423">
        <f>E13+E19</f>
        <v>0</v>
      </c>
    </row>
    <row r="13" spans="1:5" ht="18.75">
      <c r="A13" s="424" t="s">
        <v>16</v>
      </c>
      <c r="B13" s="425" t="s">
        <v>17</v>
      </c>
      <c r="C13" s="423">
        <f>C14</f>
        <v>-6195987.8499999996</v>
      </c>
      <c r="D13" s="423">
        <f t="shared" ref="C13:E15" si="0">D14</f>
        <v>-4281100</v>
      </c>
      <c r="E13" s="423">
        <f t="shared" si="0"/>
        <v>-4395300</v>
      </c>
    </row>
    <row r="14" spans="1:5" ht="37.5">
      <c r="A14" s="424" t="s">
        <v>18</v>
      </c>
      <c r="B14" s="425" t="s">
        <v>19</v>
      </c>
      <c r="C14" s="423">
        <f t="shared" si="0"/>
        <v>-6195987.8499999996</v>
      </c>
      <c r="D14" s="423">
        <f t="shared" si="0"/>
        <v>-4281100</v>
      </c>
      <c r="E14" s="423">
        <f t="shared" si="0"/>
        <v>-4395300</v>
      </c>
    </row>
    <row r="15" spans="1:5" ht="37.5">
      <c r="A15" s="424" t="s">
        <v>20</v>
      </c>
      <c r="B15" s="425" t="s">
        <v>21</v>
      </c>
      <c r="C15" s="423">
        <f t="shared" si="0"/>
        <v>-6195987.8499999996</v>
      </c>
      <c r="D15" s="423">
        <f t="shared" si="0"/>
        <v>-4281100</v>
      </c>
      <c r="E15" s="423">
        <f t="shared" si="0"/>
        <v>-4395300</v>
      </c>
    </row>
    <row r="16" spans="1:5" ht="37.5">
      <c r="A16" s="424" t="s">
        <v>22</v>
      </c>
      <c r="B16" s="425" t="s">
        <v>23</v>
      </c>
      <c r="C16" s="423">
        <f>-'прил 5'!C10</f>
        <v>-6195987.8499999996</v>
      </c>
      <c r="D16" s="423">
        <v>-4281100</v>
      </c>
      <c r="E16" s="423">
        <v>-4395300</v>
      </c>
    </row>
    <row r="17" spans="1:5" ht="18.75">
      <c r="A17" s="424" t="s">
        <v>24</v>
      </c>
      <c r="B17" s="425" t="s">
        <v>25</v>
      </c>
      <c r="C17" s="423">
        <f t="shared" ref="C17:E19" si="1">C18</f>
        <v>9158220.75</v>
      </c>
      <c r="D17" s="423">
        <f t="shared" si="1"/>
        <v>4281100</v>
      </c>
      <c r="E17" s="423">
        <f>E18</f>
        <v>4395300</v>
      </c>
    </row>
    <row r="18" spans="1:5" ht="37.5">
      <c r="A18" s="424" t="s">
        <v>26</v>
      </c>
      <c r="B18" s="425" t="s">
        <v>27</v>
      </c>
      <c r="C18" s="423">
        <f t="shared" si="1"/>
        <v>9158220.75</v>
      </c>
      <c r="D18" s="423">
        <f t="shared" si="1"/>
        <v>4281100</v>
      </c>
      <c r="E18" s="423">
        <f t="shared" si="1"/>
        <v>4395300</v>
      </c>
    </row>
    <row r="19" spans="1:5" ht="37.5">
      <c r="A19" s="424" t="s">
        <v>28</v>
      </c>
      <c r="B19" s="425" t="s">
        <v>29</v>
      </c>
      <c r="C19" s="426">
        <f t="shared" si="1"/>
        <v>9158220.75</v>
      </c>
      <c r="D19" s="426">
        <f t="shared" si="1"/>
        <v>4281100</v>
      </c>
      <c r="E19" s="426">
        <f t="shared" si="1"/>
        <v>4395300</v>
      </c>
    </row>
    <row r="20" spans="1:5" ht="37.5">
      <c r="A20" s="424" t="s">
        <v>30</v>
      </c>
      <c r="B20" s="425" t="s">
        <v>31</v>
      </c>
      <c r="C20" s="426">
        <f>'прил 8'!Q127</f>
        <v>9158220.75</v>
      </c>
      <c r="D20" s="426">
        <v>4281100</v>
      </c>
      <c r="E20" s="426">
        <v>4395300</v>
      </c>
    </row>
    <row r="21" spans="1:5" ht="37.5">
      <c r="A21" s="427" t="s">
        <v>32</v>
      </c>
      <c r="B21" s="428" t="s">
        <v>33</v>
      </c>
      <c r="C21" s="429">
        <v>0</v>
      </c>
      <c r="D21" s="429">
        <v>0</v>
      </c>
      <c r="E21" s="429">
        <v>0</v>
      </c>
    </row>
    <row r="22" spans="1:5" ht="18.75">
      <c r="A22" s="430"/>
      <c r="B22" s="431"/>
      <c r="C22" s="432"/>
      <c r="D22" s="432"/>
      <c r="E22" s="433"/>
    </row>
    <row r="23" spans="1:5" ht="18.75">
      <c r="A23" s="430"/>
      <c r="B23" s="431"/>
      <c r="C23" s="432"/>
      <c r="D23" s="432"/>
      <c r="E23" s="433"/>
    </row>
    <row r="24" spans="1:5">
      <c r="C24" s="434"/>
      <c r="D24" s="434"/>
      <c r="E24" s="434"/>
    </row>
    <row r="25" spans="1:5">
      <c r="C25" s="434"/>
      <c r="D25" s="434"/>
      <c r="E25" s="434"/>
    </row>
    <row r="26" spans="1:5">
      <c r="C26" s="434"/>
      <c r="D26" s="434"/>
      <c r="E26" s="434"/>
    </row>
    <row r="27" spans="1:5">
      <c r="C27" s="434"/>
      <c r="D27" s="434"/>
      <c r="E27" s="434"/>
    </row>
    <row r="28" spans="1:5">
      <c r="C28" s="434"/>
      <c r="D28" s="434"/>
      <c r="E28" s="434"/>
    </row>
    <row r="29" spans="1:5">
      <c r="C29" s="434"/>
      <c r="D29" s="434"/>
      <c r="E29" s="434"/>
    </row>
    <row r="30" spans="1:5">
      <c r="C30" s="434"/>
      <c r="D30" s="434"/>
      <c r="E30" s="434"/>
    </row>
    <row r="31" spans="1:5">
      <c r="C31" s="434"/>
      <c r="D31" s="434"/>
      <c r="E31" s="434"/>
    </row>
    <row r="32" spans="1:5">
      <c r="C32" s="434"/>
      <c r="D32" s="434"/>
      <c r="E32" s="434"/>
    </row>
    <row r="33" spans="3:5">
      <c r="C33" s="434"/>
      <c r="D33" s="434"/>
      <c r="E33" s="434"/>
    </row>
    <row r="34" spans="3:5">
      <c r="C34" s="434"/>
      <c r="D34" s="434"/>
      <c r="E34" s="434"/>
    </row>
    <row r="35" spans="3:5">
      <c r="C35" s="434"/>
      <c r="D35" s="434"/>
      <c r="E35" s="434"/>
    </row>
  </sheetData>
  <mergeCells count="6">
    <mergeCell ref="C1:E1"/>
    <mergeCell ref="C2:E2"/>
    <mergeCell ref="C3:E3"/>
    <mergeCell ref="C4:E4"/>
    <mergeCell ref="A6:E6"/>
    <mergeCell ref="A7:E7"/>
  </mergeCells>
  <pageMargins left="0.70866141732283472" right="0.70866141732283472" top="0.74803149606299213" bottom="0.74803149606299213" header="0.31496062992125984" footer="0.31496062992125984"/>
  <pageSetup paperSize="9" scale="65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42"/>
  <sheetViews>
    <sheetView tabSelected="1" topLeftCell="A12" zoomScale="85" workbookViewId="0">
      <selection activeCell="C26" sqref="C26"/>
    </sheetView>
  </sheetViews>
  <sheetFormatPr defaultColWidth="8.7109375" defaultRowHeight="12.75"/>
  <cols>
    <col min="1" max="1" width="6.85546875" customWidth="1"/>
    <col min="2" max="2" width="70.7109375" customWidth="1"/>
    <col min="3" max="3" width="16.42578125" customWidth="1"/>
  </cols>
  <sheetData>
    <row r="1" spans="1:3" ht="18.75">
      <c r="A1" s="1"/>
      <c r="B1" s="688" t="s">
        <v>396</v>
      </c>
      <c r="C1" s="688"/>
    </row>
    <row r="2" spans="1:3" ht="18.75">
      <c r="A2" s="1"/>
      <c r="B2" s="688" t="s">
        <v>1</v>
      </c>
      <c r="C2" s="688"/>
    </row>
    <row r="3" spans="1:3" ht="18.75">
      <c r="A3" s="1"/>
      <c r="B3" s="688" t="s">
        <v>123</v>
      </c>
      <c r="C3" s="688"/>
    </row>
    <row r="4" spans="1:3" ht="18.75">
      <c r="A4" s="2"/>
      <c r="B4" s="689" t="s">
        <v>3</v>
      </c>
      <c r="C4" s="689"/>
    </row>
    <row r="5" spans="1:3" ht="18.75">
      <c r="A5" s="2"/>
      <c r="B5" s="2"/>
      <c r="C5" s="3"/>
    </row>
    <row r="6" spans="1:3" ht="18.75">
      <c r="A6" s="690" t="s">
        <v>397</v>
      </c>
      <c r="B6" s="690"/>
      <c r="C6" s="690"/>
    </row>
    <row r="7" spans="1:3" ht="18.75">
      <c r="A7" s="4"/>
      <c r="B7" s="4"/>
      <c r="C7" s="5"/>
    </row>
    <row r="8" spans="1:3" ht="37.5">
      <c r="A8" s="6" t="s">
        <v>398</v>
      </c>
      <c r="B8" s="7" t="s">
        <v>399</v>
      </c>
      <c r="C8" s="6" t="s">
        <v>400</v>
      </c>
    </row>
    <row r="9" spans="1:3" ht="18.75">
      <c r="A9" s="8">
        <v>1</v>
      </c>
      <c r="B9" s="8">
        <v>2</v>
      </c>
      <c r="C9" s="7">
        <v>3</v>
      </c>
    </row>
    <row r="10" spans="1:3" ht="38.450000000000003" customHeight="1">
      <c r="A10" s="9">
        <v>1</v>
      </c>
      <c r="B10" s="10" t="s">
        <v>401</v>
      </c>
      <c r="C10" s="11">
        <f>C11+C22</f>
        <v>1707.31</v>
      </c>
    </row>
    <row r="11" spans="1:3" ht="58.9" customHeight="1">
      <c r="A11" s="12" t="s">
        <v>402</v>
      </c>
      <c r="B11" s="13" t="s">
        <v>403</v>
      </c>
      <c r="C11" s="14">
        <v>1188.71</v>
      </c>
    </row>
    <row r="12" spans="1:3" ht="60" customHeight="1">
      <c r="A12" s="12" t="s">
        <v>404</v>
      </c>
      <c r="B12" s="15" t="s">
        <v>405</v>
      </c>
      <c r="C12" s="16"/>
    </row>
    <row r="13" spans="1:3" ht="57.6" customHeight="1">
      <c r="A13" s="12" t="s">
        <v>406</v>
      </c>
      <c r="B13" s="15" t="s">
        <v>407</v>
      </c>
      <c r="C13" s="16"/>
    </row>
    <row r="14" spans="1:3" ht="27.6" customHeight="1">
      <c r="A14" s="17" t="s">
        <v>408</v>
      </c>
      <c r="B14" s="15" t="s">
        <v>409</v>
      </c>
      <c r="C14" s="16"/>
    </row>
    <row r="15" spans="1:3" ht="25.9" customHeight="1">
      <c r="A15" s="17"/>
      <c r="B15" s="15" t="s">
        <v>410</v>
      </c>
      <c r="C15" s="16"/>
    </row>
    <row r="16" spans="1:3" ht="25.9" customHeight="1">
      <c r="A16" s="17"/>
      <c r="B16" s="15" t="s">
        <v>411</v>
      </c>
      <c r="C16" s="16"/>
    </row>
    <row r="17" spans="1:3" ht="24.6" customHeight="1">
      <c r="A17" s="17" t="s">
        <v>412</v>
      </c>
      <c r="B17" s="15" t="s">
        <v>413</v>
      </c>
      <c r="C17" s="16"/>
    </row>
    <row r="18" spans="1:3" ht="24.6" customHeight="1">
      <c r="A18" s="17"/>
      <c r="B18" s="15" t="s">
        <v>410</v>
      </c>
      <c r="C18" s="16"/>
    </row>
    <row r="19" spans="1:3" ht="25.9" customHeight="1">
      <c r="A19" s="17"/>
      <c r="B19" s="15" t="s">
        <v>414</v>
      </c>
      <c r="C19" s="16"/>
    </row>
    <row r="20" spans="1:3" ht="29.45" customHeight="1">
      <c r="A20" s="17"/>
      <c r="B20" s="15" t="s">
        <v>415</v>
      </c>
      <c r="C20" s="18"/>
    </row>
    <row r="21" spans="1:3" ht="36.6" customHeight="1">
      <c r="A21" s="12" t="s">
        <v>416</v>
      </c>
      <c r="B21" s="15" t="s">
        <v>417</v>
      </c>
      <c r="C21" s="16"/>
    </row>
    <row r="22" spans="1:3" ht="37.9" customHeight="1">
      <c r="A22" s="12" t="s">
        <v>418</v>
      </c>
      <c r="B22" s="15" t="s">
        <v>419</v>
      </c>
      <c r="C22" s="18">
        <f>C24</f>
        <v>518.6</v>
      </c>
    </row>
    <row r="23" spans="1:3" ht="32.450000000000003" customHeight="1">
      <c r="A23" s="12"/>
      <c r="B23" s="15" t="s">
        <v>420</v>
      </c>
      <c r="C23" s="19"/>
    </row>
    <row r="24" spans="1:3" ht="25.9" customHeight="1">
      <c r="A24" s="12"/>
      <c r="B24" s="15" t="s">
        <v>421</v>
      </c>
      <c r="C24" s="20">
        <v>518.6</v>
      </c>
    </row>
    <row r="25" spans="1:3" ht="29.45" customHeight="1">
      <c r="A25" s="12"/>
      <c r="B25" s="15" t="s">
        <v>422</v>
      </c>
      <c r="C25" s="21"/>
    </row>
    <row r="26" spans="1:3" ht="29.45" customHeight="1">
      <c r="A26" s="9" t="s">
        <v>423</v>
      </c>
      <c r="B26" s="22" t="s">
        <v>424</v>
      </c>
      <c r="C26" s="23">
        <v>3.5</v>
      </c>
    </row>
    <row r="27" spans="1:3" ht="37.9" customHeight="1">
      <c r="A27" s="12" t="s">
        <v>425</v>
      </c>
      <c r="B27" s="15" t="s">
        <v>426</v>
      </c>
      <c r="C27" s="6">
        <v>2</v>
      </c>
    </row>
    <row r="28" spans="1:3" ht="55.9" customHeight="1">
      <c r="A28" s="12" t="s">
        <v>427</v>
      </c>
      <c r="B28" s="15" t="s">
        <v>428</v>
      </c>
      <c r="C28" s="6"/>
    </row>
    <row r="29" spans="1:3" ht="43.9" customHeight="1">
      <c r="A29" s="12" t="s">
        <v>429</v>
      </c>
      <c r="B29" s="15" t="s">
        <v>430</v>
      </c>
      <c r="C29" s="6"/>
    </row>
    <row r="30" spans="1:3" ht="31.9" customHeight="1">
      <c r="A30" s="17" t="s">
        <v>431</v>
      </c>
      <c r="B30" s="15" t="s">
        <v>409</v>
      </c>
      <c r="C30" s="6"/>
    </row>
    <row r="31" spans="1:3" ht="30" customHeight="1">
      <c r="A31" s="17"/>
      <c r="B31" s="15" t="s">
        <v>410</v>
      </c>
      <c r="C31" s="6"/>
    </row>
    <row r="32" spans="1:3" ht="25.9" customHeight="1">
      <c r="A32" s="17"/>
      <c r="B32" s="15" t="s">
        <v>411</v>
      </c>
      <c r="C32" s="6"/>
    </row>
    <row r="33" spans="1:3" ht="30.6" customHeight="1">
      <c r="A33" s="17" t="s">
        <v>432</v>
      </c>
      <c r="B33" s="15" t="s">
        <v>413</v>
      </c>
      <c r="C33" s="6"/>
    </row>
    <row r="34" spans="1:3" ht="28.15" customHeight="1">
      <c r="A34" s="17"/>
      <c r="B34" s="15" t="s">
        <v>410</v>
      </c>
      <c r="C34" s="6"/>
    </row>
    <row r="35" spans="1:3" ht="28.15" customHeight="1">
      <c r="A35" s="17"/>
      <c r="B35" s="15" t="s">
        <v>414</v>
      </c>
      <c r="C35" s="24"/>
    </row>
    <row r="36" spans="1:3" ht="30" customHeight="1">
      <c r="A36" s="17"/>
      <c r="B36" s="15" t="s">
        <v>415</v>
      </c>
      <c r="C36" s="24"/>
    </row>
    <row r="37" spans="1:3" ht="57" customHeight="1">
      <c r="A37" s="12" t="s">
        <v>433</v>
      </c>
      <c r="B37" s="25" t="s">
        <v>417</v>
      </c>
      <c r="C37" s="24"/>
    </row>
    <row r="38" spans="1:3" ht="53.45" customHeight="1">
      <c r="A38" s="12" t="s">
        <v>434</v>
      </c>
      <c r="B38" s="25" t="s">
        <v>435</v>
      </c>
      <c r="C38" s="24">
        <v>1.5</v>
      </c>
    </row>
    <row r="39" spans="1:3" ht="30.6" customHeight="1">
      <c r="A39" s="12"/>
      <c r="B39" s="25" t="s">
        <v>420</v>
      </c>
      <c r="C39" s="24"/>
    </row>
    <row r="40" spans="1:3" ht="27.6" customHeight="1">
      <c r="A40" s="12"/>
      <c r="B40" s="25" t="s">
        <v>421</v>
      </c>
      <c r="C40" s="24">
        <v>1.5</v>
      </c>
    </row>
    <row r="41" spans="1:3" ht="30.6" customHeight="1">
      <c r="A41" s="12"/>
      <c r="B41" s="25" t="s">
        <v>422</v>
      </c>
      <c r="C41" s="24"/>
    </row>
    <row r="42" spans="1:3" ht="49.9" customHeight="1">
      <c r="A42" s="26">
        <v>3</v>
      </c>
      <c r="B42" s="22" t="s">
        <v>436</v>
      </c>
      <c r="C42" s="27">
        <v>278.44</v>
      </c>
    </row>
  </sheetData>
  <mergeCells count="5">
    <mergeCell ref="B1:C1"/>
    <mergeCell ref="B2:C2"/>
    <mergeCell ref="B3:C3"/>
    <mergeCell ref="B4:C4"/>
    <mergeCell ref="A6:C6"/>
  </mergeCells>
  <pageMargins left="0.25" right="0.25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2"/>
  <sheetViews>
    <sheetView workbookViewId="0">
      <selection activeCell="C17" sqref="C17"/>
    </sheetView>
  </sheetViews>
  <sheetFormatPr defaultColWidth="8.7109375" defaultRowHeight="12.75"/>
  <cols>
    <col min="1" max="1" width="17.42578125" customWidth="1"/>
    <col min="2" max="2" width="24.5703125" customWidth="1"/>
    <col min="3" max="3" width="73.42578125" customWidth="1"/>
  </cols>
  <sheetData>
    <row r="1" spans="1:3" ht="18.75">
      <c r="C1" s="413" t="s">
        <v>34</v>
      </c>
    </row>
    <row r="2" spans="1:3" ht="18.75">
      <c r="C2" s="413" t="s">
        <v>35</v>
      </c>
    </row>
    <row r="3" spans="1:3" ht="18.75">
      <c r="C3" s="413" t="s">
        <v>36</v>
      </c>
    </row>
    <row r="4" spans="1:3" ht="18.75">
      <c r="C4" s="413" t="s">
        <v>37</v>
      </c>
    </row>
    <row r="5" spans="1:3" ht="18.75">
      <c r="A5" s="398"/>
    </row>
    <row r="6" spans="1:3" ht="18.75">
      <c r="A6" s="398"/>
    </row>
    <row r="7" spans="1:3" ht="18.75">
      <c r="A7" s="437" t="s">
        <v>38</v>
      </c>
      <c r="B7" s="437"/>
      <c r="C7" s="437"/>
    </row>
    <row r="8" spans="1:3" ht="18.75">
      <c r="A8" s="437" t="s">
        <v>39</v>
      </c>
      <c r="B8" s="437"/>
      <c r="C8" s="437"/>
    </row>
    <row r="9" spans="1:3" ht="18.75">
      <c r="A9" s="414"/>
    </row>
    <row r="10" spans="1:3" ht="25.5" customHeight="1">
      <c r="A10" s="415" t="s">
        <v>40</v>
      </c>
      <c r="B10" s="416" t="s">
        <v>41</v>
      </c>
      <c r="C10" s="416" t="s">
        <v>42</v>
      </c>
    </row>
    <row r="11" spans="1:3" ht="18.75">
      <c r="A11" s="417" t="s">
        <v>43</v>
      </c>
      <c r="B11" s="418">
        <v>120</v>
      </c>
      <c r="C11" s="419" t="s">
        <v>44</v>
      </c>
    </row>
    <row r="12" spans="1:3" ht="18.75">
      <c r="A12" s="420"/>
    </row>
  </sheetData>
  <mergeCells count="2"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77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6"/>
  <sheetViews>
    <sheetView topLeftCell="A7" workbookViewId="0">
      <selection activeCell="C18" sqref="C18"/>
    </sheetView>
  </sheetViews>
  <sheetFormatPr defaultColWidth="8.7109375" defaultRowHeight="12.75"/>
  <cols>
    <col min="1" max="1" width="16.85546875" customWidth="1"/>
    <col min="2" max="2" width="37.85546875" customWidth="1"/>
    <col min="3" max="3" width="91.5703125" customWidth="1"/>
  </cols>
  <sheetData>
    <row r="1" spans="1:3" ht="18.75">
      <c r="A1" s="398"/>
      <c r="C1" s="399" t="s">
        <v>45</v>
      </c>
    </row>
    <row r="2" spans="1:3" ht="18.75">
      <c r="A2" s="398"/>
      <c r="C2" s="399" t="s">
        <v>35</v>
      </c>
    </row>
    <row r="3" spans="1:3" ht="18.75">
      <c r="A3" s="398" t="s">
        <v>46</v>
      </c>
      <c r="C3" s="399" t="s">
        <v>47</v>
      </c>
    </row>
    <row r="4" spans="1:3" ht="18.75">
      <c r="A4" s="398" t="s">
        <v>48</v>
      </c>
      <c r="C4" s="399" t="s">
        <v>49</v>
      </c>
    </row>
    <row r="5" spans="1:3" ht="18.75">
      <c r="A5" s="398"/>
    </row>
    <row r="6" spans="1:3" ht="18.75" customHeight="1">
      <c r="A6" s="438" t="s">
        <v>50</v>
      </c>
      <c r="B6" s="438"/>
      <c r="C6" s="438"/>
    </row>
    <row r="7" spans="1:3" ht="18.75" customHeight="1">
      <c r="A7" s="438"/>
      <c r="B7" s="438"/>
      <c r="C7" s="438"/>
    </row>
    <row r="8" spans="1:3" ht="15">
      <c r="A8" s="408"/>
      <c r="B8" s="403"/>
      <c r="C8" s="403"/>
    </row>
    <row r="9" spans="1:3" ht="15.75">
      <c r="A9" s="409" t="s">
        <v>41</v>
      </c>
      <c r="B9" s="410" t="s">
        <v>7</v>
      </c>
      <c r="C9" s="410" t="s">
        <v>42</v>
      </c>
    </row>
    <row r="10" spans="1:3" ht="35.1" customHeight="1">
      <c r="A10" s="405">
        <v>120</v>
      </c>
      <c r="B10" s="411" t="s">
        <v>51</v>
      </c>
      <c r="C10" s="412" t="s">
        <v>52</v>
      </c>
    </row>
    <row r="11" spans="1:3" ht="68.25" customHeight="1">
      <c r="A11" s="405">
        <v>120</v>
      </c>
      <c r="B11" s="407" t="s">
        <v>53</v>
      </c>
      <c r="C11" s="407" t="s">
        <v>54</v>
      </c>
    </row>
    <row r="12" spans="1:3" ht="61.5" customHeight="1">
      <c r="A12" s="405">
        <v>120</v>
      </c>
      <c r="B12" s="407" t="s">
        <v>55</v>
      </c>
      <c r="C12" s="407" t="s">
        <v>56</v>
      </c>
    </row>
    <row r="13" spans="1:3" ht="60" customHeight="1">
      <c r="A13" s="405">
        <v>120</v>
      </c>
      <c r="B13" s="407" t="s">
        <v>57</v>
      </c>
      <c r="C13" s="407" t="s">
        <v>58</v>
      </c>
    </row>
    <row r="14" spans="1:3" ht="66" customHeight="1">
      <c r="A14" s="405">
        <v>120</v>
      </c>
      <c r="B14" s="407" t="s">
        <v>59</v>
      </c>
      <c r="C14" s="407" t="s">
        <v>60</v>
      </c>
    </row>
    <row r="15" spans="1:3" ht="35.1" customHeight="1">
      <c r="A15" s="405">
        <v>120</v>
      </c>
      <c r="B15" s="407" t="s">
        <v>61</v>
      </c>
      <c r="C15" s="407" t="s">
        <v>62</v>
      </c>
    </row>
    <row r="16" spans="1:3" ht="66.75" customHeight="1">
      <c r="A16" s="405">
        <v>120</v>
      </c>
      <c r="B16" s="407" t="s">
        <v>63</v>
      </c>
      <c r="C16" s="407" t="s">
        <v>64</v>
      </c>
    </row>
    <row r="17" spans="1:3" ht="61.5" customHeight="1">
      <c r="A17" s="405">
        <v>120</v>
      </c>
      <c r="B17" s="407" t="s">
        <v>65</v>
      </c>
      <c r="C17" s="407" t="s">
        <v>66</v>
      </c>
    </row>
    <row r="18" spans="1:3" ht="69.75" customHeight="1">
      <c r="A18" s="405">
        <v>120</v>
      </c>
      <c r="B18" s="407" t="s">
        <v>67</v>
      </c>
      <c r="C18" s="407" t="s">
        <v>68</v>
      </c>
    </row>
    <row r="19" spans="1:3" ht="70.5" customHeight="1">
      <c r="A19" s="405">
        <v>120</v>
      </c>
      <c r="B19" s="407" t="s">
        <v>69</v>
      </c>
      <c r="C19" s="407" t="s">
        <v>70</v>
      </c>
    </row>
    <row r="20" spans="1:3" ht="35.1" customHeight="1">
      <c r="A20" s="405">
        <v>120</v>
      </c>
      <c r="B20" s="407" t="s">
        <v>71</v>
      </c>
      <c r="C20" s="407" t="s">
        <v>72</v>
      </c>
    </row>
    <row r="21" spans="1:3" ht="35.1" customHeight="1">
      <c r="A21" s="405">
        <v>120</v>
      </c>
      <c r="B21" s="407" t="s">
        <v>73</v>
      </c>
      <c r="C21" s="407" t="s">
        <v>74</v>
      </c>
    </row>
    <row r="22" spans="1:3" ht="35.1" customHeight="1">
      <c r="A22" s="405">
        <v>120</v>
      </c>
      <c r="B22" s="407" t="s">
        <v>75</v>
      </c>
      <c r="C22" s="407" t="s">
        <v>76</v>
      </c>
    </row>
    <row r="23" spans="1:3" ht="35.1" customHeight="1">
      <c r="A23" s="405">
        <v>120</v>
      </c>
      <c r="B23" s="411" t="s">
        <v>77</v>
      </c>
      <c r="C23" s="407" t="s">
        <v>78</v>
      </c>
    </row>
    <row r="24" spans="1:3" ht="35.1" customHeight="1">
      <c r="A24" s="405">
        <v>120</v>
      </c>
      <c r="B24" s="411" t="s">
        <v>79</v>
      </c>
      <c r="C24" s="407" t="s">
        <v>80</v>
      </c>
    </row>
    <row r="25" spans="1:3" ht="35.1" customHeight="1">
      <c r="A25" s="405">
        <v>120</v>
      </c>
      <c r="B25" s="411" t="s">
        <v>81</v>
      </c>
      <c r="C25" s="407" t="s">
        <v>82</v>
      </c>
    </row>
    <row r="26" spans="1:3" ht="35.1" customHeight="1">
      <c r="A26" s="405">
        <v>120</v>
      </c>
      <c r="B26" s="411" t="s">
        <v>83</v>
      </c>
      <c r="C26" s="407" t="s">
        <v>84</v>
      </c>
    </row>
    <row r="27" spans="1:3" ht="35.1" customHeight="1">
      <c r="A27" s="405">
        <v>120</v>
      </c>
      <c r="B27" s="411" t="s">
        <v>85</v>
      </c>
      <c r="C27" s="407" t="s">
        <v>86</v>
      </c>
    </row>
    <row r="28" spans="1:3" ht="35.1" customHeight="1">
      <c r="A28" s="405">
        <v>120</v>
      </c>
      <c r="B28" s="411" t="s">
        <v>87</v>
      </c>
      <c r="C28" s="407" t="s">
        <v>88</v>
      </c>
    </row>
    <row r="29" spans="1:3" ht="35.1" customHeight="1">
      <c r="A29" s="405">
        <v>120</v>
      </c>
      <c r="B29" s="411" t="s">
        <v>89</v>
      </c>
      <c r="C29" s="407" t="s">
        <v>90</v>
      </c>
    </row>
    <row r="30" spans="1:3" ht="35.1" customHeight="1">
      <c r="A30" s="405">
        <v>120</v>
      </c>
      <c r="B30" s="411" t="s">
        <v>91</v>
      </c>
      <c r="C30" s="407" t="s">
        <v>92</v>
      </c>
    </row>
    <row r="31" spans="1:3" ht="35.1" customHeight="1">
      <c r="A31" s="405">
        <v>120</v>
      </c>
      <c r="B31" s="411" t="s">
        <v>93</v>
      </c>
      <c r="C31" s="407" t="s">
        <v>94</v>
      </c>
    </row>
    <row r="32" spans="1:3" ht="15.75">
      <c r="A32" s="400"/>
    </row>
    <row r="33" spans="1:1" ht="15.75">
      <c r="A33" s="400"/>
    </row>
    <row r="34" spans="1:1" ht="15.75">
      <c r="A34" s="400"/>
    </row>
    <row r="35" spans="1:1" ht="15.75">
      <c r="A35" s="400"/>
    </row>
    <row r="36" spans="1:1" ht="15.75">
      <c r="A36" s="400"/>
    </row>
    <row r="37" spans="1:1" ht="15.75">
      <c r="A37" s="400"/>
    </row>
    <row r="38" spans="1:1" ht="15.75">
      <c r="A38" s="400"/>
    </row>
    <row r="39" spans="1:1" ht="15.75">
      <c r="A39" s="400"/>
    </row>
    <row r="40" spans="1:1" ht="15.75">
      <c r="A40" s="400"/>
    </row>
    <row r="41" spans="1:1" ht="15.75">
      <c r="A41" s="400"/>
    </row>
    <row r="42" spans="1:1" ht="15.75">
      <c r="A42" s="400"/>
    </row>
    <row r="43" spans="1:1" ht="15.75">
      <c r="A43" s="400"/>
    </row>
    <row r="44" spans="1:1" ht="15.75">
      <c r="A44" s="400"/>
    </row>
    <row r="45" spans="1:1" ht="15.75">
      <c r="A45" s="400"/>
    </row>
    <row r="46" spans="1:1" ht="15.75">
      <c r="A46" s="400"/>
    </row>
  </sheetData>
  <mergeCells count="1">
    <mergeCell ref="A6:C7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5"/>
  <sheetViews>
    <sheetView workbookViewId="0">
      <selection activeCell="B30" sqref="B30"/>
    </sheetView>
  </sheetViews>
  <sheetFormatPr defaultColWidth="8.7109375" defaultRowHeight="12.75"/>
  <cols>
    <col min="1" max="1" width="13" customWidth="1"/>
    <col min="2" max="2" width="30" customWidth="1"/>
    <col min="3" max="3" width="90.85546875" customWidth="1"/>
  </cols>
  <sheetData>
    <row r="1" spans="1:3" ht="18.75">
      <c r="A1" s="398" t="s">
        <v>95</v>
      </c>
      <c r="C1" s="399" t="s">
        <v>96</v>
      </c>
    </row>
    <row r="2" spans="1:3" ht="18.75">
      <c r="A2" s="398"/>
      <c r="C2" s="399" t="s">
        <v>35</v>
      </c>
    </row>
    <row r="3" spans="1:3" ht="18.75">
      <c r="A3" s="398" t="s">
        <v>97</v>
      </c>
      <c r="C3" s="399" t="s">
        <v>47</v>
      </c>
    </row>
    <row r="4" spans="1:3" ht="18.75">
      <c r="A4" s="398" t="s">
        <v>98</v>
      </c>
      <c r="C4" s="399" t="s">
        <v>99</v>
      </c>
    </row>
    <row r="5" spans="1:3" ht="15.75">
      <c r="A5" s="400"/>
    </row>
    <row r="6" spans="1:3" ht="18.75">
      <c r="A6" s="401"/>
    </row>
    <row r="7" spans="1:3" ht="18.75" customHeight="1">
      <c r="A7" s="438" t="s">
        <v>100</v>
      </c>
      <c r="B7" s="438"/>
      <c r="C7" s="438"/>
    </row>
    <row r="8" spans="1:3" ht="18.75" customHeight="1">
      <c r="A8" s="438"/>
      <c r="B8" s="438"/>
      <c r="C8" s="438"/>
    </row>
    <row r="9" spans="1:3" ht="15">
      <c r="A9" s="402"/>
      <c r="B9" s="403"/>
      <c r="C9" s="403"/>
    </row>
    <row r="10" spans="1:3" ht="15">
      <c r="A10" s="402"/>
      <c r="B10" s="403"/>
      <c r="C10" s="403"/>
    </row>
    <row r="11" spans="1:3" ht="112.5" customHeight="1">
      <c r="A11" s="404" t="s">
        <v>41</v>
      </c>
      <c r="B11" s="404" t="s">
        <v>101</v>
      </c>
      <c r="C11" s="404" t="s">
        <v>42</v>
      </c>
    </row>
    <row r="12" spans="1:3" ht="20.100000000000001" customHeight="1">
      <c r="A12" s="405">
        <v>120</v>
      </c>
      <c r="B12" s="406" t="s">
        <v>102</v>
      </c>
      <c r="C12" s="407" t="s">
        <v>103</v>
      </c>
    </row>
    <row r="13" spans="1:3" ht="20.100000000000001" customHeight="1">
      <c r="A13" s="405">
        <v>120</v>
      </c>
      <c r="B13" s="406" t="s">
        <v>104</v>
      </c>
      <c r="C13" s="407" t="s">
        <v>105</v>
      </c>
    </row>
    <row r="14" spans="1:3" ht="20.100000000000001" customHeight="1">
      <c r="A14" s="405">
        <v>120</v>
      </c>
      <c r="B14" s="406" t="s">
        <v>106</v>
      </c>
      <c r="C14" s="407" t="s">
        <v>107</v>
      </c>
    </row>
    <row r="15" spans="1:3" ht="20.100000000000001" customHeight="1">
      <c r="A15" s="405">
        <v>120</v>
      </c>
      <c r="B15" s="406" t="s">
        <v>108</v>
      </c>
      <c r="C15" s="407" t="s">
        <v>109</v>
      </c>
    </row>
    <row r="16" spans="1:3" ht="20.100000000000001" customHeight="1">
      <c r="A16" s="405">
        <v>120</v>
      </c>
      <c r="B16" s="406" t="s">
        <v>110</v>
      </c>
      <c r="C16" s="407" t="s">
        <v>111</v>
      </c>
    </row>
    <row r="17" spans="1:3" ht="20.100000000000001" customHeight="1">
      <c r="A17" s="405">
        <v>120</v>
      </c>
      <c r="B17" s="406" t="s">
        <v>112</v>
      </c>
      <c r="C17" s="407" t="s">
        <v>113</v>
      </c>
    </row>
    <row r="18" spans="1:3" ht="20.100000000000001" customHeight="1">
      <c r="A18" s="405">
        <v>120</v>
      </c>
      <c r="B18" s="406" t="s">
        <v>114</v>
      </c>
      <c r="C18" s="407" t="s">
        <v>115</v>
      </c>
    </row>
    <row r="19" spans="1:3" ht="20.100000000000001" customHeight="1">
      <c r="A19" s="405">
        <v>120</v>
      </c>
      <c r="B19" s="406" t="s">
        <v>116</v>
      </c>
      <c r="C19" s="407" t="s">
        <v>25</v>
      </c>
    </row>
    <row r="20" spans="1:3" ht="20.100000000000001" customHeight="1">
      <c r="A20" s="405">
        <v>120</v>
      </c>
      <c r="B20" s="406" t="s">
        <v>117</v>
      </c>
      <c r="C20" s="407" t="s">
        <v>27</v>
      </c>
    </row>
    <row r="21" spans="1:3" ht="20.100000000000001" customHeight="1">
      <c r="A21" s="405">
        <v>120</v>
      </c>
      <c r="B21" s="406" t="s">
        <v>118</v>
      </c>
      <c r="C21" s="407" t="s">
        <v>119</v>
      </c>
    </row>
    <row r="22" spans="1:3" ht="20.100000000000001" customHeight="1">
      <c r="A22" s="405">
        <v>120</v>
      </c>
      <c r="B22" s="406" t="s">
        <v>120</v>
      </c>
      <c r="C22" s="407" t="s">
        <v>121</v>
      </c>
    </row>
    <row r="23" spans="1:3" ht="18.75">
      <c r="A23" s="401"/>
    </row>
    <row r="24" spans="1:3" ht="15.75">
      <c r="A24" s="400"/>
    </row>
    <row r="25" spans="1:3" ht="15.75">
      <c r="A25" s="400"/>
    </row>
  </sheetData>
  <mergeCells count="1">
    <mergeCell ref="A7:C8"/>
  </mergeCells>
  <pageMargins left="0.70866141732283472" right="0.70866141732283472" top="0.74803149606299213" bottom="0.74803149606299213" header="0.31496062992125984" footer="0.31496062992125984"/>
  <pageSetup paperSize="9" scale="66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0"/>
  <sheetViews>
    <sheetView zoomScale="85" workbookViewId="0">
      <selection activeCell="B7" sqref="B7"/>
    </sheetView>
  </sheetViews>
  <sheetFormatPr defaultColWidth="8.7109375" defaultRowHeight="12.75"/>
  <cols>
    <col min="1" max="1" width="21.5703125" customWidth="1"/>
    <col min="2" max="2" width="58.42578125" customWidth="1"/>
    <col min="3" max="3" width="11.140625" customWidth="1"/>
    <col min="4" max="4" width="10.85546875" customWidth="1"/>
    <col min="5" max="5" width="12.42578125" customWidth="1"/>
  </cols>
  <sheetData>
    <row r="1" spans="1:5">
      <c r="B1" s="28"/>
      <c r="C1" s="439" t="s">
        <v>122</v>
      </c>
      <c r="D1" s="439"/>
      <c r="E1" s="439"/>
    </row>
    <row r="2" spans="1:5">
      <c r="B2" s="28"/>
      <c r="C2" s="439" t="s">
        <v>1</v>
      </c>
      <c r="D2" s="439"/>
      <c r="E2" s="439"/>
    </row>
    <row r="3" spans="1:5">
      <c r="B3" s="28"/>
      <c r="C3" s="440" t="s">
        <v>123</v>
      </c>
      <c r="D3" s="440"/>
      <c r="E3" s="440"/>
    </row>
    <row r="4" spans="1:5">
      <c r="B4" s="28"/>
      <c r="C4" s="440" t="s">
        <v>3</v>
      </c>
      <c r="D4" s="440"/>
      <c r="E4" s="440"/>
    </row>
    <row r="5" spans="1:5">
      <c r="B5" s="28"/>
      <c r="C5" s="28"/>
      <c r="D5" s="28"/>
    </row>
    <row r="6" spans="1:5">
      <c r="B6" s="441" t="s">
        <v>124</v>
      </c>
      <c r="C6" s="442"/>
      <c r="D6" s="442"/>
    </row>
    <row r="7" spans="1:5">
      <c r="B7" s="28"/>
      <c r="C7" s="28"/>
      <c r="D7" s="28"/>
    </row>
    <row r="8" spans="1:5">
      <c r="B8" s="28"/>
      <c r="C8" s="28"/>
      <c r="D8" s="365"/>
      <c r="E8" s="366" t="s">
        <v>125</v>
      </c>
    </row>
    <row r="9" spans="1:5" ht="35.25" customHeight="1">
      <c r="A9" s="367" t="s">
        <v>126</v>
      </c>
      <c r="B9" s="368" t="s">
        <v>127</v>
      </c>
      <c r="C9" s="369">
        <v>2024</v>
      </c>
      <c r="D9" s="369">
        <v>2025</v>
      </c>
      <c r="E9" s="369">
        <v>2026</v>
      </c>
    </row>
    <row r="10" spans="1:5" ht="24.75" customHeight="1">
      <c r="A10" s="370" t="s">
        <v>128</v>
      </c>
      <c r="B10" s="371" t="s">
        <v>129</v>
      </c>
      <c r="C10" s="372">
        <f>C11+C62</f>
        <v>6195987.8499999996</v>
      </c>
      <c r="D10" s="372">
        <v>4281100</v>
      </c>
      <c r="E10" s="372">
        <v>4395300</v>
      </c>
    </row>
    <row r="11" spans="1:5" ht="16.5" customHeight="1">
      <c r="A11" s="370" t="s">
        <v>130</v>
      </c>
      <c r="B11" s="371" t="s">
        <v>131</v>
      </c>
      <c r="C11" s="373">
        <f>C12+C22+C32+C43+C54+C58</f>
        <v>3076076</v>
      </c>
      <c r="D11" s="373">
        <v>1826000</v>
      </c>
      <c r="E11" s="373">
        <v>1863000</v>
      </c>
    </row>
    <row r="12" spans="1:5" ht="16.5" customHeight="1">
      <c r="A12" s="370" t="s">
        <v>132</v>
      </c>
      <c r="B12" s="371" t="s">
        <v>133</v>
      </c>
      <c r="C12" s="373">
        <f>C13</f>
        <v>380000</v>
      </c>
      <c r="D12" s="373">
        <v>273000</v>
      </c>
      <c r="E12" s="373">
        <v>285000</v>
      </c>
    </row>
    <row r="13" spans="1:5" ht="12.75" customHeight="1">
      <c r="A13" s="370" t="s">
        <v>134</v>
      </c>
      <c r="B13" s="371" t="s">
        <v>135</v>
      </c>
      <c r="C13" s="373">
        <f>C14+C16+C18+C20</f>
        <v>380000</v>
      </c>
      <c r="D13" s="373">
        <v>273000</v>
      </c>
      <c r="E13" s="373">
        <v>285000</v>
      </c>
    </row>
    <row r="14" spans="1:5" ht="54.75" customHeight="1">
      <c r="A14" s="370" t="s">
        <v>136</v>
      </c>
      <c r="B14" s="371" t="s">
        <v>137</v>
      </c>
      <c r="C14" s="373">
        <f>C15</f>
        <v>262000</v>
      </c>
      <c r="D14" s="373">
        <v>273000</v>
      </c>
      <c r="E14" s="373">
        <v>285000</v>
      </c>
    </row>
    <row r="15" spans="1:5" ht="77.25" customHeight="1">
      <c r="A15" s="374" t="s">
        <v>138</v>
      </c>
      <c r="B15" s="371" t="s">
        <v>139</v>
      </c>
      <c r="C15" s="373">
        <v>262000</v>
      </c>
      <c r="D15" s="373">
        <v>273000</v>
      </c>
      <c r="E15" s="373">
        <v>285000</v>
      </c>
    </row>
    <row r="16" spans="1:5" ht="77.25" customHeight="1">
      <c r="A16" s="375" t="s">
        <v>140</v>
      </c>
      <c r="B16" s="376" t="s">
        <v>141</v>
      </c>
      <c r="C16" s="373">
        <f>C17</f>
        <v>82000</v>
      </c>
      <c r="D16" s="373">
        <v>0</v>
      </c>
      <c r="E16" s="373">
        <v>0</v>
      </c>
    </row>
    <row r="17" spans="1:5" ht="93" customHeight="1">
      <c r="A17" s="375" t="s">
        <v>142</v>
      </c>
      <c r="B17" s="376" t="s">
        <v>143</v>
      </c>
      <c r="C17" s="373">
        <v>82000</v>
      </c>
      <c r="D17" s="373">
        <v>0</v>
      </c>
      <c r="E17" s="373">
        <v>0</v>
      </c>
    </row>
    <row r="18" spans="1:5" ht="77.25" customHeight="1">
      <c r="A18" s="375" t="s">
        <v>144</v>
      </c>
      <c r="B18" s="376" t="s">
        <v>145</v>
      </c>
      <c r="C18" s="373">
        <f>C19</f>
        <v>23000</v>
      </c>
      <c r="D18" s="373">
        <v>0</v>
      </c>
      <c r="E18" s="373">
        <v>0</v>
      </c>
    </row>
    <row r="19" spans="1:5" ht="77.25" customHeight="1">
      <c r="A19" s="375" t="s">
        <v>146</v>
      </c>
      <c r="B19" s="376" t="s">
        <v>147</v>
      </c>
      <c r="C19" s="373">
        <v>23000</v>
      </c>
      <c r="D19" s="373">
        <v>0</v>
      </c>
      <c r="E19" s="373">
        <v>0</v>
      </c>
    </row>
    <row r="20" spans="1:5" ht="98.25" customHeight="1">
      <c r="A20" s="375" t="s">
        <v>148</v>
      </c>
      <c r="B20" s="376" t="s">
        <v>149</v>
      </c>
      <c r="C20" s="373">
        <f>C21</f>
        <v>13000</v>
      </c>
      <c r="D20" s="373">
        <v>0</v>
      </c>
      <c r="E20" s="373">
        <v>0</v>
      </c>
    </row>
    <row r="21" spans="1:5" ht="111" customHeight="1">
      <c r="A21" s="375" t="s">
        <v>150</v>
      </c>
      <c r="B21" s="376" t="s">
        <v>151</v>
      </c>
      <c r="C21" s="373">
        <v>13000</v>
      </c>
      <c r="D21" s="373">
        <v>0</v>
      </c>
      <c r="E21" s="373">
        <v>0</v>
      </c>
    </row>
    <row r="22" spans="1:5" ht="27.75" customHeight="1">
      <c r="A22" s="370" t="s">
        <v>152</v>
      </c>
      <c r="B22" s="371" t="s">
        <v>153</v>
      </c>
      <c r="C22" s="373">
        <f>C23</f>
        <v>547000</v>
      </c>
      <c r="D22" s="373">
        <v>560000</v>
      </c>
      <c r="E22" s="373">
        <v>582000</v>
      </c>
    </row>
    <row r="23" spans="1:5" ht="27" customHeight="1">
      <c r="A23" s="370" t="s">
        <v>154</v>
      </c>
      <c r="B23" s="371" t="s">
        <v>155</v>
      </c>
      <c r="C23" s="373">
        <f>C24+C26+C28+C30</f>
        <v>547000</v>
      </c>
      <c r="D23" s="373">
        <v>560000</v>
      </c>
      <c r="E23" s="373">
        <v>582000</v>
      </c>
    </row>
    <row r="24" spans="1:5" ht="60.75" customHeight="1">
      <c r="A24" s="374" t="s">
        <v>156</v>
      </c>
      <c r="B24" s="371" t="s">
        <v>157</v>
      </c>
      <c r="C24" s="373">
        <f>C25</f>
        <v>286000</v>
      </c>
      <c r="D24" s="373">
        <v>291000</v>
      </c>
      <c r="E24" s="373">
        <v>303000</v>
      </c>
    </row>
    <row r="25" spans="1:5" ht="83.25" customHeight="1">
      <c r="A25" s="374" t="s">
        <v>158</v>
      </c>
      <c r="B25" s="371" t="s">
        <v>159</v>
      </c>
      <c r="C25" s="373">
        <v>286000</v>
      </c>
      <c r="D25" s="373">
        <v>291000</v>
      </c>
      <c r="E25" s="373">
        <v>303000</v>
      </c>
    </row>
    <row r="26" spans="1:5" ht="72" customHeight="1">
      <c r="A26" s="374" t="s">
        <v>160</v>
      </c>
      <c r="B26" s="371" t="s">
        <v>161</v>
      </c>
      <c r="C26" s="373">
        <f>C27</f>
        <v>1000</v>
      </c>
      <c r="D26" s="373">
        <v>2000</v>
      </c>
      <c r="E26" s="373">
        <v>2000</v>
      </c>
    </row>
    <row r="27" spans="1:5" ht="92.25" customHeight="1">
      <c r="A27" s="374" t="s">
        <v>162</v>
      </c>
      <c r="B27" s="371" t="s">
        <v>163</v>
      </c>
      <c r="C27" s="373">
        <v>1000</v>
      </c>
      <c r="D27" s="373">
        <v>2000</v>
      </c>
      <c r="E27" s="373">
        <v>2000</v>
      </c>
    </row>
    <row r="28" spans="1:5" ht="62.25" customHeight="1">
      <c r="A28" s="374" t="s">
        <v>164</v>
      </c>
      <c r="B28" s="371" t="s">
        <v>165</v>
      </c>
      <c r="C28" s="373">
        <f>C29</f>
        <v>296000</v>
      </c>
      <c r="D28" s="373">
        <v>303000</v>
      </c>
      <c r="E28" s="373">
        <v>315000</v>
      </c>
    </row>
    <row r="29" spans="1:5" ht="92.25" customHeight="1">
      <c r="A29" s="374" t="s">
        <v>166</v>
      </c>
      <c r="B29" s="371" t="s">
        <v>167</v>
      </c>
      <c r="C29" s="373">
        <v>296000</v>
      </c>
      <c r="D29" s="373">
        <v>303000</v>
      </c>
      <c r="E29" s="373">
        <v>315000</v>
      </c>
    </row>
    <row r="30" spans="1:5" ht="58.5" customHeight="1">
      <c r="A30" s="374" t="s">
        <v>168</v>
      </c>
      <c r="B30" s="371" t="s">
        <v>169</v>
      </c>
      <c r="C30" s="373">
        <f>C31</f>
        <v>-36000</v>
      </c>
      <c r="D30" s="373">
        <v>-36000</v>
      </c>
      <c r="E30" s="373">
        <v>-38000</v>
      </c>
    </row>
    <row r="31" spans="1:5" ht="82.5" customHeight="1">
      <c r="A31" s="374" t="s">
        <v>170</v>
      </c>
      <c r="B31" s="371" t="s">
        <v>171</v>
      </c>
      <c r="C31" s="373">
        <v>-36000</v>
      </c>
      <c r="D31" s="373">
        <v>-36000</v>
      </c>
      <c r="E31" s="373">
        <v>-38000</v>
      </c>
    </row>
    <row r="32" spans="1:5" ht="15.75" customHeight="1">
      <c r="A32" s="370" t="s">
        <v>172</v>
      </c>
      <c r="B32" s="371" t="s">
        <v>173</v>
      </c>
      <c r="C32" s="373">
        <f>C33+C40</f>
        <v>137900</v>
      </c>
      <c r="D32" s="373">
        <v>49000</v>
      </c>
      <c r="E32" s="373">
        <v>49000</v>
      </c>
    </row>
    <row r="33" spans="1:5" ht="30.75" customHeight="1">
      <c r="A33" s="375" t="s">
        <v>174</v>
      </c>
      <c r="B33" s="376" t="s">
        <v>175</v>
      </c>
      <c r="C33" s="373">
        <f>C34+C37</f>
        <v>12900</v>
      </c>
      <c r="D33" s="373">
        <v>0</v>
      </c>
      <c r="E33" s="373">
        <v>0</v>
      </c>
    </row>
    <row r="34" spans="1:5" ht="32.25" customHeight="1">
      <c r="A34" s="375" t="s">
        <v>176</v>
      </c>
      <c r="B34" s="376" t="s">
        <v>177</v>
      </c>
      <c r="C34" s="377">
        <f>C35</f>
        <v>2900</v>
      </c>
      <c r="D34" s="373">
        <v>0</v>
      </c>
      <c r="E34" s="373">
        <v>0</v>
      </c>
    </row>
    <row r="35" spans="1:5" ht="32.25" customHeight="1">
      <c r="A35" s="375" t="s">
        <v>178</v>
      </c>
      <c r="B35" s="376" t="s">
        <v>177</v>
      </c>
      <c r="C35" s="377">
        <f>C36</f>
        <v>2900</v>
      </c>
      <c r="D35" s="373">
        <v>0</v>
      </c>
      <c r="E35" s="373">
        <v>0</v>
      </c>
    </row>
    <row r="36" spans="1:5" ht="41.25" customHeight="1">
      <c r="A36" s="375" t="s">
        <v>179</v>
      </c>
      <c r="B36" s="376" t="s">
        <v>180</v>
      </c>
      <c r="C36" s="377">
        <v>2900</v>
      </c>
      <c r="D36" s="373">
        <v>0</v>
      </c>
      <c r="E36" s="373">
        <v>0</v>
      </c>
    </row>
    <row r="37" spans="1:5" ht="30" customHeight="1">
      <c r="A37" s="375" t="s">
        <v>181</v>
      </c>
      <c r="B37" s="376" t="s">
        <v>182</v>
      </c>
      <c r="C37" s="377">
        <f>C38</f>
        <v>10000</v>
      </c>
      <c r="D37" s="373">
        <v>0</v>
      </c>
      <c r="E37" s="373">
        <v>0</v>
      </c>
    </row>
    <row r="38" spans="1:5" ht="55.5" customHeight="1">
      <c r="A38" s="375" t="s">
        <v>183</v>
      </c>
      <c r="B38" s="376" t="s">
        <v>184</v>
      </c>
      <c r="C38" s="377">
        <f>C39</f>
        <v>10000</v>
      </c>
      <c r="D38" s="373">
        <v>0</v>
      </c>
      <c r="E38" s="373">
        <v>0</v>
      </c>
    </row>
    <row r="39" spans="1:5" ht="70.5" customHeight="1">
      <c r="A39" s="375" t="s">
        <v>185</v>
      </c>
      <c r="B39" s="376" t="s">
        <v>186</v>
      </c>
      <c r="C39" s="377">
        <v>10000</v>
      </c>
      <c r="D39" s="373">
        <v>0</v>
      </c>
      <c r="E39" s="373">
        <v>0</v>
      </c>
    </row>
    <row r="40" spans="1:5" ht="17.25" customHeight="1">
      <c r="A40" s="370" t="s">
        <v>187</v>
      </c>
      <c r="B40" s="371" t="s">
        <v>188</v>
      </c>
      <c r="C40" s="373">
        <f>C41</f>
        <v>125000</v>
      </c>
      <c r="D40" s="373">
        <v>49000</v>
      </c>
      <c r="E40" s="373">
        <v>49000</v>
      </c>
    </row>
    <row r="41" spans="1:5" ht="12.75" customHeight="1">
      <c r="A41" s="370" t="s">
        <v>189</v>
      </c>
      <c r="B41" s="371" t="s">
        <v>188</v>
      </c>
      <c r="C41" s="373">
        <f>C42</f>
        <v>125000</v>
      </c>
      <c r="D41" s="373">
        <v>49000</v>
      </c>
      <c r="E41" s="373">
        <v>49000</v>
      </c>
    </row>
    <row r="42" spans="1:5" ht="40.5" customHeight="1">
      <c r="A42" s="374" t="s">
        <v>190</v>
      </c>
      <c r="B42" s="371" t="s">
        <v>191</v>
      </c>
      <c r="C42" s="373">
        <v>125000</v>
      </c>
      <c r="D42" s="373">
        <v>49000</v>
      </c>
      <c r="E42" s="373">
        <v>49000</v>
      </c>
    </row>
    <row r="43" spans="1:5" ht="15" customHeight="1">
      <c r="A43" s="370" t="s">
        <v>192</v>
      </c>
      <c r="B43" s="371" t="s">
        <v>193</v>
      </c>
      <c r="C43" s="373">
        <f>C44+C47</f>
        <v>1110000</v>
      </c>
      <c r="D43" s="373">
        <v>744000</v>
      </c>
      <c r="E43" s="373">
        <v>747000</v>
      </c>
    </row>
    <row r="44" spans="1:5" ht="15.75" customHeight="1">
      <c r="A44" s="370" t="s">
        <v>194</v>
      </c>
      <c r="B44" s="371" t="s">
        <v>195</v>
      </c>
      <c r="C44" s="373">
        <f>C45</f>
        <v>419000</v>
      </c>
      <c r="D44" s="373">
        <v>259000</v>
      </c>
      <c r="E44" s="373">
        <v>259000</v>
      </c>
    </row>
    <row r="45" spans="1:5" ht="39" customHeight="1">
      <c r="A45" s="370" t="s">
        <v>196</v>
      </c>
      <c r="B45" s="371" t="s">
        <v>197</v>
      </c>
      <c r="C45" s="373">
        <f>C46</f>
        <v>419000</v>
      </c>
      <c r="D45" s="373">
        <v>259000</v>
      </c>
      <c r="E45" s="373">
        <v>259000</v>
      </c>
    </row>
    <row r="46" spans="1:5" ht="60.75" customHeight="1">
      <c r="A46" s="374" t="s">
        <v>198</v>
      </c>
      <c r="B46" s="371" t="s">
        <v>199</v>
      </c>
      <c r="C46" s="373">
        <v>419000</v>
      </c>
      <c r="D46" s="373">
        <v>259000</v>
      </c>
      <c r="E46" s="373">
        <v>259000</v>
      </c>
    </row>
    <row r="47" spans="1:5" ht="14.25" customHeight="1">
      <c r="A47" s="370" t="s">
        <v>200</v>
      </c>
      <c r="B47" s="371" t="s">
        <v>201</v>
      </c>
      <c r="C47" s="373">
        <f>C48+C51</f>
        <v>691000</v>
      </c>
      <c r="D47" s="373">
        <v>485000</v>
      </c>
      <c r="E47" s="373">
        <v>488000</v>
      </c>
    </row>
    <row r="48" spans="1:5" ht="15.75" customHeight="1">
      <c r="A48" s="370" t="s">
        <v>202</v>
      </c>
      <c r="B48" s="371" t="s">
        <v>203</v>
      </c>
      <c r="C48" s="373">
        <f>C49</f>
        <v>309000</v>
      </c>
      <c r="D48" s="373">
        <v>102000</v>
      </c>
      <c r="E48" s="373">
        <v>105000</v>
      </c>
    </row>
    <row r="49" spans="1:5" ht="28.5" customHeight="1">
      <c r="A49" s="370" t="s">
        <v>204</v>
      </c>
      <c r="B49" s="371" t="s">
        <v>205</v>
      </c>
      <c r="C49" s="373">
        <f>C50</f>
        <v>309000</v>
      </c>
      <c r="D49" s="373">
        <v>102000</v>
      </c>
      <c r="E49" s="373">
        <v>105000</v>
      </c>
    </row>
    <row r="50" spans="1:5" ht="48.75" customHeight="1">
      <c r="A50" s="374" t="s">
        <v>206</v>
      </c>
      <c r="B50" s="371" t="s">
        <v>207</v>
      </c>
      <c r="C50" s="373">
        <v>309000</v>
      </c>
      <c r="D50" s="373">
        <v>102000</v>
      </c>
      <c r="E50" s="373">
        <v>105000</v>
      </c>
    </row>
    <row r="51" spans="1:5" ht="15" customHeight="1">
      <c r="A51" s="370" t="s">
        <v>208</v>
      </c>
      <c r="B51" s="371" t="s">
        <v>209</v>
      </c>
      <c r="C51" s="373">
        <f>C52</f>
        <v>382000</v>
      </c>
      <c r="D51" s="373">
        <v>383000</v>
      </c>
      <c r="E51" s="373">
        <v>383000</v>
      </c>
    </row>
    <row r="52" spans="1:5" ht="30" customHeight="1">
      <c r="A52" s="370" t="s">
        <v>210</v>
      </c>
      <c r="B52" s="371" t="s">
        <v>211</v>
      </c>
      <c r="C52" s="373">
        <f>C53</f>
        <v>382000</v>
      </c>
      <c r="D52" s="373">
        <v>383000</v>
      </c>
      <c r="E52" s="373">
        <v>383000</v>
      </c>
    </row>
    <row r="53" spans="1:5" ht="51" customHeight="1">
      <c r="A53" s="374" t="s">
        <v>212</v>
      </c>
      <c r="B53" s="371" t="s">
        <v>213</v>
      </c>
      <c r="C53" s="373">
        <v>382000</v>
      </c>
      <c r="D53" s="373">
        <v>383000</v>
      </c>
      <c r="E53" s="373">
        <v>383000</v>
      </c>
    </row>
    <row r="54" spans="1:5" ht="37.5" customHeight="1">
      <c r="A54" s="370" t="s">
        <v>214</v>
      </c>
      <c r="B54" s="371" t="s">
        <v>215</v>
      </c>
      <c r="C54" s="373">
        <f>C55</f>
        <v>831976</v>
      </c>
      <c r="D54" s="373">
        <v>200000</v>
      </c>
      <c r="E54" s="373">
        <v>200000</v>
      </c>
    </row>
    <row r="55" spans="1:5" ht="75" customHeight="1">
      <c r="A55" s="370" t="s">
        <v>216</v>
      </c>
      <c r="B55" s="371" t="s">
        <v>217</v>
      </c>
      <c r="C55" s="373">
        <f>C56</f>
        <v>831976</v>
      </c>
      <c r="D55" s="373">
        <v>200000</v>
      </c>
      <c r="E55" s="373">
        <v>200000</v>
      </c>
    </row>
    <row r="56" spans="1:5" ht="61.5" customHeight="1">
      <c r="A56" s="370" t="s">
        <v>218</v>
      </c>
      <c r="B56" s="371" t="s">
        <v>219</v>
      </c>
      <c r="C56" s="373">
        <f>C57</f>
        <v>831976</v>
      </c>
      <c r="D56" s="373">
        <v>200000</v>
      </c>
      <c r="E56" s="373">
        <v>200000</v>
      </c>
    </row>
    <row r="57" spans="1:5" ht="59.25" customHeight="1">
      <c r="A57" s="374" t="s">
        <v>220</v>
      </c>
      <c r="B57" s="371" t="s">
        <v>56</v>
      </c>
      <c r="C57" s="373">
        <v>831976</v>
      </c>
      <c r="D57" s="373">
        <v>200000</v>
      </c>
      <c r="E57" s="373">
        <v>200000</v>
      </c>
    </row>
    <row r="58" spans="1:5" ht="13.5" customHeight="1">
      <c r="A58" s="378" t="s">
        <v>221</v>
      </c>
      <c r="B58" s="379" t="s">
        <v>222</v>
      </c>
      <c r="C58" s="373">
        <v>69200</v>
      </c>
      <c r="D58" s="373">
        <v>0</v>
      </c>
      <c r="E58" s="373">
        <v>0</v>
      </c>
    </row>
    <row r="59" spans="1:5" ht="14.25" customHeight="1">
      <c r="A59" s="378" t="s">
        <v>223</v>
      </c>
      <c r="B59" s="379" t="s">
        <v>224</v>
      </c>
      <c r="C59" s="373">
        <v>69200</v>
      </c>
      <c r="D59" s="373">
        <v>0</v>
      </c>
      <c r="E59" s="373">
        <v>0</v>
      </c>
    </row>
    <row r="60" spans="1:5" ht="25.5" customHeight="1">
      <c r="A60" s="380" t="s">
        <v>225</v>
      </c>
      <c r="B60" s="379" t="s">
        <v>226</v>
      </c>
      <c r="C60" s="373">
        <v>69200</v>
      </c>
      <c r="D60" s="373">
        <v>0</v>
      </c>
      <c r="E60" s="373">
        <v>0</v>
      </c>
    </row>
    <row r="61" spans="1:5" ht="51.75" customHeight="1">
      <c r="A61" s="380" t="s">
        <v>227</v>
      </c>
      <c r="B61" s="381" t="s">
        <v>228</v>
      </c>
      <c r="C61" s="373">
        <v>69200</v>
      </c>
      <c r="D61" s="373">
        <v>0</v>
      </c>
      <c r="E61" s="373">
        <v>0</v>
      </c>
    </row>
    <row r="62" spans="1:5" ht="15.75" customHeight="1">
      <c r="A62" s="370" t="s">
        <v>229</v>
      </c>
      <c r="B62" s="371" t="s">
        <v>230</v>
      </c>
      <c r="C62" s="373">
        <f>C63</f>
        <v>3119911.85</v>
      </c>
      <c r="D62" s="373">
        <v>2455100</v>
      </c>
      <c r="E62" s="373">
        <v>2532300</v>
      </c>
    </row>
    <row r="63" spans="1:5" ht="27.75" customHeight="1">
      <c r="A63" s="370" t="s">
        <v>231</v>
      </c>
      <c r="B63" s="371" t="s">
        <v>232</v>
      </c>
      <c r="C63" s="373">
        <f>C64+C71+C74+C77</f>
        <v>3119911.85</v>
      </c>
      <c r="D63" s="373">
        <v>2455100</v>
      </c>
      <c r="E63" s="373">
        <v>2532300</v>
      </c>
    </row>
    <row r="64" spans="1:5" ht="16.5" customHeight="1">
      <c r="A64" s="370" t="s">
        <v>233</v>
      </c>
      <c r="B64" s="371" t="s">
        <v>234</v>
      </c>
      <c r="C64" s="373">
        <f>C65+C67+C69</f>
        <v>2263800</v>
      </c>
      <c r="D64" s="373">
        <v>2285000</v>
      </c>
      <c r="E64" s="373">
        <v>2346000</v>
      </c>
    </row>
    <row r="65" spans="1:5" ht="17.25" customHeight="1">
      <c r="A65" s="370" t="s">
        <v>235</v>
      </c>
      <c r="B65" s="371" t="s">
        <v>236</v>
      </c>
      <c r="C65" s="373">
        <v>2218000</v>
      </c>
      <c r="D65" s="373">
        <v>2279000</v>
      </c>
      <c r="E65" s="373">
        <v>2339000</v>
      </c>
    </row>
    <row r="66" spans="1:5" ht="39.75" customHeight="1">
      <c r="A66" s="382" t="s">
        <v>237</v>
      </c>
      <c r="B66" s="383" t="s">
        <v>238</v>
      </c>
      <c r="C66" s="384">
        <v>2218000</v>
      </c>
      <c r="D66" s="384">
        <v>2279000</v>
      </c>
      <c r="E66" s="385">
        <v>2339000</v>
      </c>
    </row>
    <row r="67" spans="1:5" ht="38.25" customHeight="1">
      <c r="A67" s="386" t="s">
        <v>239</v>
      </c>
      <c r="B67" s="387" t="s">
        <v>240</v>
      </c>
      <c r="C67" s="384">
        <v>5000</v>
      </c>
      <c r="D67" s="384">
        <v>6000</v>
      </c>
      <c r="E67" s="384">
        <v>7000</v>
      </c>
    </row>
    <row r="68" spans="1:5" ht="36" customHeight="1">
      <c r="A68" s="388" t="s">
        <v>241</v>
      </c>
      <c r="B68" s="387" t="s">
        <v>242</v>
      </c>
      <c r="C68" s="384">
        <v>5000</v>
      </c>
      <c r="D68" s="384">
        <v>6000</v>
      </c>
      <c r="E68" s="384">
        <v>7000</v>
      </c>
    </row>
    <row r="69" spans="1:5" ht="36" customHeight="1">
      <c r="A69" s="382" t="s">
        <v>243</v>
      </c>
      <c r="B69" s="383" t="s">
        <v>244</v>
      </c>
      <c r="C69" s="384">
        <f>C70</f>
        <v>40800</v>
      </c>
      <c r="D69" s="384">
        <v>0</v>
      </c>
      <c r="E69" s="384">
        <v>0</v>
      </c>
    </row>
    <row r="70" spans="1:5" ht="36" customHeight="1">
      <c r="A70" s="382" t="s">
        <v>245</v>
      </c>
      <c r="B70" s="383" t="s">
        <v>246</v>
      </c>
      <c r="C70" s="384">
        <v>40800</v>
      </c>
      <c r="D70" s="384">
        <v>0</v>
      </c>
      <c r="E70" s="384">
        <v>0</v>
      </c>
    </row>
    <row r="71" spans="1:5" ht="26.25" customHeight="1">
      <c r="A71" s="389" t="s">
        <v>247</v>
      </c>
      <c r="B71" s="390" t="s">
        <v>248</v>
      </c>
      <c r="C71" s="384">
        <v>391700</v>
      </c>
      <c r="D71" s="384">
        <v>0</v>
      </c>
      <c r="E71" s="384">
        <v>0</v>
      </c>
    </row>
    <row r="72" spans="1:5" ht="13.5" customHeight="1">
      <c r="A72" s="391" t="s">
        <v>249</v>
      </c>
      <c r="B72" s="392" t="s">
        <v>250</v>
      </c>
      <c r="C72" s="384">
        <v>391700</v>
      </c>
      <c r="D72" s="384">
        <v>0</v>
      </c>
      <c r="E72" s="384">
        <v>0</v>
      </c>
    </row>
    <row r="73" spans="1:5" ht="17.25" customHeight="1">
      <c r="A73" s="393" t="s">
        <v>251</v>
      </c>
      <c r="B73" s="394" t="s">
        <v>252</v>
      </c>
      <c r="C73" s="384">
        <v>391700</v>
      </c>
      <c r="D73" s="384">
        <v>0</v>
      </c>
      <c r="E73" s="384">
        <v>0</v>
      </c>
    </row>
    <row r="74" spans="1:5" ht="24" customHeight="1">
      <c r="A74" s="370" t="s">
        <v>253</v>
      </c>
      <c r="B74" s="371" t="s">
        <v>254</v>
      </c>
      <c r="C74" s="372">
        <f>C75</f>
        <v>154411.85</v>
      </c>
      <c r="D74" s="372">
        <v>170100</v>
      </c>
      <c r="E74" s="372">
        <v>186300</v>
      </c>
    </row>
    <row r="75" spans="1:5" ht="36.75" customHeight="1">
      <c r="A75" s="370" t="s">
        <v>255</v>
      </c>
      <c r="B75" s="371" t="s">
        <v>256</v>
      </c>
      <c r="C75" s="373">
        <f>C76</f>
        <v>154411.85</v>
      </c>
      <c r="D75" s="373">
        <v>170100</v>
      </c>
      <c r="E75" s="373">
        <v>186300</v>
      </c>
    </row>
    <row r="76" spans="1:5" ht="51" customHeight="1">
      <c r="A76" s="374" t="s">
        <v>257</v>
      </c>
      <c r="B76" s="371" t="s">
        <v>258</v>
      </c>
      <c r="C76" s="373">
        <v>154411.85</v>
      </c>
      <c r="D76" s="373">
        <v>170100</v>
      </c>
      <c r="E76" s="373">
        <v>186300</v>
      </c>
    </row>
    <row r="77" spans="1:5" ht="15.75" customHeight="1">
      <c r="A77" s="382" t="s">
        <v>259</v>
      </c>
      <c r="B77" s="383" t="s">
        <v>260</v>
      </c>
      <c r="C77" s="384">
        <f>C78</f>
        <v>310000</v>
      </c>
      <c r="D77" s="384">
        <v>0</v>
      </c>
      <c r="E77" s="385">
        <v>0</v>
      </c>
    </row>
    <row r="78" spans="1:5" ht="16.5" customHeight="1">
      <c r="A78" s="382" t="s">
        <v>261</v>
      </c>
      <c r="B78" s="383" t="s">
        <v>262</v>
      </c>
      <c r="C78" s="384">
        <f>C79</f>
        <v>310000</v>
      </c>
      <c r="D78" s="384">
        <v>0</v>
      </c>
      <c r="E78" s="384">
        <v>0</v>
      </c>
    </row>
    <row r="79" spans="1:5" ht="25.5" customHeight="1">
      <c r="A79" s="382" t="s">
        <v>263</v>
      </c>
      <c r="B79" s="383" t="s">
        <v>92</v>
      </c>
      <c r="C79" s="384">
        <v>310000</v>
      </c>
      <c r="D79" s="384">
        <v>0</v>
      </c>
      <c r="E79" s="384">
        <v>0</v>
      </c>
    </row>
    <row r="80" spans="1:5" ht="17.25" customHeight="1">
      <c r="A80" s="395" t="s">
        <v>264</v>
      </c>
      <c r="B80" s="396" t="s">
        <v>32</v>
      </c>
      <c r="C80" s="397">
        <f>C10</f>
        <v>6195987.8499999996</v>
      </c>
      <c r="D80" s="397">
        <v>4281100</v>
      </c>
      <c r="E80" s="397">
        <v>4395300</v>
      </c>
    </row>
  </sheetData>
  <mergeCells count="5">
    <mergeCell ref="C1:E1"/>
    <mergeCell ref="C2:E2"/>
    <mergeCell ref="C3:E3"/>
    <mergeCell ref="C4:E4"/>
    <mergeCell ref="B6:D6"/>
  </mergeCells>
  <pageMargins left="0.5" right="0.70866141732283472" top="0.74803149606299213" bottom="0.74803149606299213" header="0.31496062992125984" footer="0.31496062992125984"/>
  <pageSetup paperSize="9" scale="75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view="pageBreakPreview" zoomScale="85" zoomScaleNormal="70" workbookViewId="0">
      <selection activeCell="D14" sqref="D14"/>
    </sheetView>
  </sheetViews>
  <sheetFormatPr defaultColWidth="8.7109375" defaultRowHeight="12.75"/>
  <cols>
    <col min="1" max="1" width="77.140625" customWidth="1"/>
    <col min="2" max="2" width="9.7109375" customWidth="1"/>
    <col min="3" max="3" width="9.85546875" customWidth="1"/>
    <col min="4" max="4" width="19.85546875" customWidth="1"/>
    <col min="5" max="5" width="16" customWidth="1"/>
    <col min="6" max="6" width="15.85546875" customWidth="1"/>
  </cols>
  <sheetData>
    <row r="1" spans="1:6" ht="18.75">
      <c r="A1" s="336" t="s">
        <v>265</v>
      </c>
      <c r="B1" s="336"/>
      <c r="C1" s="336"/>
      <c r="D1" s="337" t="s">
        <v>34</v>
      </c>
      <c r="E1" s="337"/>
      <c r="F1" s="337"/>
    </row>
    <row r="2" spans="1:6" ht="18.75">
      <c r="A2" s="336" t="s">
        <v>266</v>
      </c>
      <c r="B2" s="336"/>
      <c r="C2" s="336"/>
      <c r="D2" s="337" t="s">
        <v>267</v>
      </c>
      <c r="E2" s="337"/>
      <c r="F2" s="337"/>
    </row>
    <row r="3" spans="1:6" ht="18.75">
      <c r="A3" s="336" t="s">
        <v>268</v>
      </c>
      <c r="B3" s="336"/>
      <c r="C3" s="336"/>
      <c r="D3" s="337" t="s">
        <v>2</v>
      </c>
      <c r="E3" s="337"/>
      <c r="F3" s="337"/>
    </row>
    <row r="4" spans="1:6" ht="18.75">
      <c r="A4" s="336" t="s">
        <v>269</v>
      </c>
      <c r="B4" s="336"/>
      <c r="C4" s="336"/>
      <c r="D4" s="337" t="s">
        <v>3</v>
      </c>
      <c r="E4" s="337"/>
      <c r="F4" s="337"/>
    </row>
    <row r="5" spans="1:6" ht="15.75">
      <c r="D5" s="338"/>
      <c r="E5" s="339"/>
      <c r="F5" s="339"/>
    </row>
    <row r="6" spans="1:6" ht="15.75">
      <c r="D6" s="338"/>
      <c r="E6" s="338"/>
      <c r="F6" s="338"/>
    </row>
    <row r="7" spans="1:6" ht="15.75">
      <c r="A7" s="443"/>
      <c r="B7" s="443"/>
      <c r="C7" s="443"/>
      <c r="D7" s="443"/>
      <c r="E7" s="443"/>
      <c r="F7" s="443"/>
    </row>
    <row r="8" spans="1:6" ht="36.6" customHeight="1">
      <c r="A8" s="444" t="s">
        <v>270</v>
      </c>
      <c r="B8" s="444"/>
      <c r="C8" s="444"/>
      <c r="D8" s="444"/>
      <c r="E8" s="444"/>
      <c r="F8" s="444"/>
    </row>
    <row r="9" spans="1:6">
      <c r="A9" s="340"/>
      <c r="B9" s="340"/>
      <c r="C9" s="340"/>
      <c r="D9" s="341"/>
      <c r="E9" s="341"/>
      <c r="F9" s="341" t="s">
        <v>6</v>
      </c>
    </row>
    <row r="10" spans="1:6">
      <c r="A10" s="340"/>
      <c r="B10" s="340"/>
      <c r="C10" s="340"/>
      <c r="D10" s="341"/>
      <c r="E10" s="341"/>
      <c r="F10" s="341"/>
    </row>
    <row r="11" spans="1:6" ht="15.75">
      <c r="A11" s="342" t="s">
        <v>271</v>
      </c>
      <c r="B11" s="342" t="s">
        <v>272</v>
      </c>
      <c r="C11" s="342" t="s">
        <v>273</v>
      </c>
      <c r="D11" s="343" t="s">
        <v>9</v>
      </c>
      <c r="E11" s="343" t="s">
        <v>10</v>
      </c>
      <c r="F11" s="343" t="s">
        <v>11</v>
      </c>
    </row>
    <row r="12" spans="1:6" ht="15.75">
      <c r="A12" s="344" t="s">
        <v>274</v>
      </c>
      <c r="B12" s="345" t="s">
        <v>275</v>
      </c>
      <c r="C12" s="345" t="s">
        <v>275</v>
      </c>
      <c r="D12" s="346" t="s">
        <v>276</v>
      </c>
      <c r="E12" s="347">
        <v>102775</v>
      </c>
      <c r="F12" s="347">
        <v>210450</v>
      </c>
    </row>
    <row r="13" spans="1:6" ht="15.75">
      <c r="A13" s="348" t="s">
        <v>277</v>
      </c>
      <c r="B13" s="349" t="s">
        <v>278</v>
      </c>
      <c r="C13" s="349" t="s">
        <v>275</v>
      </c>
      <c r="D13" s="350">
        <f>D14+D15+D16+D18+D17</f>
        <v>2814923.04</v>
      </c>
      <c r="E13" s="350">
        <f>E14+E15+E16+E18</f>
        <v>1909834</v>
      </c>
      <c r="F13" s="350">
        <f>F14+F15+F16+F18</f>
        <v>1909656</v>
      </c>
    </row>
    <row r="14" spans="1:6" ht="30">
      <c r="A14" s="351" t="s">
        <v>279</v>
      </c>
      <c r="B14" s="352" t="s">
        <v>278</v>
      </c>
      <c r="C14" s="352" t="s">
        <v>280</v>
      </c>
      <c r="D14" s="353">
        <f>'прил 8'!Q14</f>
        <v>753985.96000000008</v>
      </c>
      <c r="E14" s="353">
        <v>650000</v>
      </c>
      <c r="F14" s="353">
        <v>650000</v>
      </c>
    </row>
    <row r="15" spans="1:6" s="335" customFormat="1" ht="45">
      <c r="A15" s="351" t="s">
        <v>281</v>
      </c>
      <c r="B15" s="352" t="s">
        <v>278</v>
      </c>
      <c r="C15" s="352" t="s">
        <v>282</v>
      </c>
      <c r="D15" s="353">
        <f>'прил 8'!Q22</f>
        <v>2014605.08</v>
      </c>
      <c r="E15" s="353">
        <v>1243502</v>
      </c>
      <c r="F15" s="353">
        <v>1243324</v>
      </c>
    </row>
    <row r="16" spans="1:6" s="335" customFormat="1" ht="45">
      <c r="A16" s="351" t="s">
        <v>283</v>
      </c>
      <c r="B16" s="352" t="s">
        <v>278</v>
      </c>
      <c r="C16" s="352" t="s">
        <v>284</v>
      </c>
      <c r="D16" s="353">
        <v>14784</v>
      </c>
      <c r="E16" s="353">
        <v>14784</v>
      </c>
      <c r="F16" s="353">
        <v>14784</v>
      </c>
    </row>
    <row r="17" spans="1:6" s="335" customFormat="1" ht="18">
      <c r="A17" s="351" t="s">
        <v>285</v>
      </c>
      <c r="B17" s="352" t="s">
        <v>278</v>
      </c>
      <c r="C17" s="352" t="s">
        <v>286</v>
      </c>
      <c r="D17" s="353">
        <v>30000</v>
      </c>
      <c r="E17" s="353">
        <v>0</v>
      </c>
      <c r="F17" s="353">
        <v>0</v>
      </c>
    </row>
    <row r="18" spans="1:6" s="335" customFormat="1" ht="18">
      <c r="A18" s="351" t="s">
        <v>287</v>
      </c>
      <c r="B18" s="352" t="s">
        <v>278</v>
      </c>
      <c r="C18" s="352" t="s">
        <v>288</v>
      </c>
      <c r="D18" s="353">
        <v>1548</v>
      </c>
      <c r="E18" s="353">
        <v>1548</v>
      </c>
      <c r="F18" s="353">
        <v>1548</v>
      </c>
    </row>
    <row r="19" spans="1:6" ht="15.75">
      <c r="A19" s="348" t="s">
        <v>289</v>
      </c>
      <c r="B19" s="354" t="s">
        <v>280</v>
      </c>
      <c r="C19" s="354" t="s">
        <v>275</v>
      </c>
      <c r="D19" s="350">
        <f>D20</f>
        <v>154411.85</v>
      </c>
      <c r="E19" s="350">
        <f>E20</f>
        <v>170100</v>
      </c>
      <c r="F19" s="350">
        <f>F20</f>
        <v>186300</v>
      </c>
    </row>
    <row r="20" spans="1:6" ht="15.75">
      <c r="A20" s="355" t="s">
        <v>290</v>
      </c>
      <c r="B20" s="356" t="s">
        <v>280</v>
      </c>
      <c r="C20" s="356" t="s">
        <v>291</v>
      </c>
      <c r="D20" s="353">
        <f>'прил 8'!Q58</f>
        <v>154411.85</v>
      </c>
      <c r="E20" s="353">
        <v>170100</v>
      </c>
      <c r="F20" s="353">
        <v>186300</v>
      </c>
    </row>
    <row r="21" spans="1:6" ht="31.5">
      <c r="A21" s="357" t="s">
        <v>292</v>
      </c>
      <c r="B21" s="358" t="s">
        <v>291</v>
      </c>
      <c r="C21" s="358" t="s">
        <v>275</v>
      </c>
      <c r="D21" s="359">
        <f>D22+D23</f>
        <v>49696.959999999999</v>
      </c>
      <c r="E21" s="359">
        <f>E22+E23</f>
        <v>10000</v>
      </c>
      <c r="F21" s="359">
        <f>F22+F23</f>
        <v>10000</v>
      </c>
    </row>
    <row r="22" spans="1:6" ht="30">
      <c r="A22" s="360" t="s">
        <v>293</v>
      </c>
      <c r="B22" s="361" t="s">
        <v>291</v>
      </c>
      <c r="C22" s="361" t="s">
        <v>294</v>
      </c>
      <c r="D22" s="362">
        <f>'прил 8'!Q69</f>
        <v>42696.959999999999</v>
      </c>
      <c r="E22" s="362">
        <v>5000</v>
      </c>
      <c r="F22" s="362">
        <v>5000</v>
      </c>
    </row>
    <row r="23" spans="1:6" ht="30">
      <c r="A23" s="360" t="s">
        <v>295</v>
      </c>
      <c r="B23" s="361" t="s">
        <v>291</v>
      </c>
      <c r="C23" s="361" t="s">
        <v>296</v>
      </c>
      <c r="D23" s="362">
        <f>'прил 8'!Q76</f>
        <v>7000</v>
      </c>
      <c r="E23" s="362">
        <v>5000</v>
      </c>
      <c r="F23" s="362">
        <v>5000</v>
      </c>
    </row>
    <row r="24" spans="1:6" ht="15.75">
      <c r="A24" s="348" t="s">
        <v>297</v>
      </c>
      <c r="B24" s="354" t="s">
        <v>282</v>
      </c>
      <c r="C24" s="354" t="s">
        <v>275</v>
      </c>
      <c r="D24" s="359">
        <f>D25+D26</f>
        <v>2040416.95</v>
      </c>
      <c r="E24" s="359">
        <f>E25</f>
        <v>560000</v>
      </c>
      <c r="F24" s="359">
        <f>F25</f>
        <v>582000</v>
      </c>
    </row>
    <row r="25" spans="1:6" ht="15.75">
      <c r="A25" s="363" t="s">
        <v>298</v>
      </c>
      <c r="B25" s="361" t="s">
        <v>282</v>
      </c>
      <c r="C25" s="361" t="s">
        <v>299</v>
      </c>
      <c r="D25" s="362">
        <f>'прил 8'!Q84</f>
        <v>2010416.95</v>
      </c>
      <c r="E25" s="362">
        <v>560000</v>
      </c>
      <c r="F25" s="362">
        <v>582000</v>
      </c>
    </row>
    <row r="26" spans="1:6" ht="15.75">
      <c r="A26" s="363" t="s">
        <v>300</v>
      </c>
      <c r="B26" s="364" t="s">
        <v>282</v>
      </c>
      <c r="C26" s="361" t="s">
        <v>301</v>
      </c>
      <c r="D26" s="362">
        <v>30000</v>
      </c>
      <c r="E26" s="362">
        <v>0</v>
      </c>
      <c r="F26" s="362">
        <v>0</v>
      </c>
    </row>
    <row r="27" spans="1:6" ht="15.75">
      <c r="A27" s="348" t="s">
        <v>302</v>
      </c>
      <c r="B27" s="354" t="s">
        <v>303</v>
      </c>
      <c r="C27" s="354" t="s">
        <v>275</v>
      </c>
      <c r="D27" s="359">
        <f>D28</f>
        <v>1761363</v>
      </c>
      <c r="E27" s="359">
        <f>E28</f>
        <v>10000</v>
      </c>
      <c r="F27" s="359">
        <f>F28</f>
        <v>10000</v>
      </c>
    </row>
    <row r="28" spans="1:6" ht="15.75">
      <c r="A28" s="363" t="s">
        <v>304</v>
      </c>
      <c r="B28" s="361" t="s">
        <v>303</v>
      </c>
      <c r="C28" s="361" t="s">
        <v>291</v>
      </c>
      <c r="D28" s="362">
        <f>'прил 8'!Q100</f>
        <v>1761363</v>
      </c>
      <c r="E28" s="362">
        <v>10000</v>
      </c>
      <c r="F28" s="362">
        <v>10000</v>
      </c>
    </row>
    <row r="29" spans="1:6" ht="15.75">
      <c r="A29" s="348" t="s">
        <v>305</v>
      </c>
      <c r="B29" s="354" t="s">
        <v>306</v>
      </c>
      <c r="C29" s="354" t="s">
        <v>275</v>
      </c>
      <c r="D29" s="359">
        <f>D30</f>
        <v>2337408.9500000002</v>
      </c>
      <c r="E29" s="359">
        <f>E30</f>
        <v>1518391</v>
      </c>
      <c r="F29" s="359">
        <f>F30</f>
        <v>1486894</v>
      </c>
    </row>
    <row r="30" spans="1:6" ht="15.75">
      <c r="A30" s="360" t="s">
        <v>307</v>
      </c>
      <c r="B30" s="361" t="s">
        <v>306</v>
      </c>
      <c r="C30" s="361" t="s">
        <v>278</v>
      </c>
      <c r="D30" s="362">
        <f>'прил 8'!Q114</f>
        <v>2337408.9500000002</v>
      </c>
      <c r="E30" s="362">
        <v>1518391</v>
      </c>
      <c r="F30" s="362">
        <v>1486894</v>
      </c>
    </row>
    <row r="31" spans="1:6" ht="15.75">
      <c r="A31" s="348" t="s">
        <v>308</v>
      </c>
      <c r="B31" s="349" t="s">
        <v>32</v>
      </c>
      <c r="C31" s="349" t="s">
        <v>32</v>
      </c>
      <c r="D31" s="359">
        <f>D13+D21+D24+D27+D29+D19</f>
        <v>9158220.75</v>
      </c>
      <c r="E31" s="359">
        <f>E13+E21+E24+E27+E29+E19+E12</f>
        <v>4281100</v>
      </c>
      <c r="F31" s="359">
        <f>F13+F21+F24+F27+F29+F19+F12</f>
        <v>4395300</v>
      </c>
    </row>
  </sheetData>
  <mergeCells count="2">
    <mergeCell ref="A7:F7"/>
    <mergeCell ref="A8:F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19"/>
  <sheetViews>
    <sheetView zoomScale="85" workbookViewId="0">
      <selection activeCell="Q5" sqref="Q5:R5"/>
    </sheetView>
  </sheetViews>
  <sheetFormatPr defaultColWidth="8.7109375" defaultRowHeight="12.75"/>
  <cols>
    <col min="1" max="1" width="1.42578125" customWidth="1"/>
    <col min="2" max="7" width="0.5703125" customWidth="1"/>
    <col min="8" max="11" width="7.7109375" customWidth="1"/>
    <col min="14" max="14" width="6.42578125" customWidth="1"/>
    <col min="15" max="15" width="5.7109375" customWidth="1"/>
    <col min="16" max="16" width="8.7109375" hidden="1" customWidth="1"/>
    <col min="18" max="18" width="4.140625" style="28" customWidth="1"/>
    <col min="19" max="19" width="13.140625" style="28" customWidth="1"/>
    <col min="20" max="20" width="6" customWidth="1"/>
    <col min="21" max="21" width="7.140625" customWidth="1"/>
    <col min="22" max="22" width="14.5703125" customWidth="1"/>
    <col min="23" max="23" width="0.140625" customWidth="1"/>
    <col min="26" max="26" width="11.85546875" bestFit="1" customWidth="1"/>
  </cols>
  <sheetData>
    <row r="1" spans="1:23" ht="15.6" customHeight="1">
      <c r="A1" s="276"/>
      <c r="B1" s="276"/>
      <c r="C1" s="445"/>
      <c r="D1" s="445"/>
      <c r="E1" s="445"/>
      <c r="F1" s="445"/>
      <c r="G1" s="276"/>
      <c r="H1" s="445"/>
      <c r="I1" s="445"/>
      <c r="J1" s="445"/>
      <c r="K1" s="445"/>
      <c r="L1" s="276"/>
      <c r="M1" s="276"/>
      <c r="N1" s="276"/>
      <c r="O1" s="445"/>
      <c r="P1" s="445"/>
      <c r="Q1" s="446" t="s">
        <v>45</v>
      </c>
      <c r="R1" s="446"/>
      <c r="S1" s="446"/>
      <c r="T1" s="446"/>
      <c r="U1" s="446"/>
      <c r="V1" s="446"/>
    </row>
    <row r="2" spans="1:23" ht="14.45" customHeight="1">
      <c r="A2" s="276"/>
      <c r="B2" s="276"/>
      <c r="C2" s="445"/>
      <c r="D2" s="445"/>
      <c r="E2" s="445"/>
      <c r="F2" s="445"/>
      <c r="G2" s="276"/>
      <c r="H2" s="445"/>
      <c r="I2" s="445"/>
      <c r="J2" s="445"/>
      <c r="K2" s="445"/>
      <c r="L2" s="276"/>
      <c r="M2" s="276"/>
      <c r="N2" s="276"/>
      <c r="O2" s="445"/>
      <c r="P2" s="445"/>
      <c r="Q2" s="446" t="s">
        <v>1</v>
      </c>
      <c r="R2" s="446"/>
      <c r="S2" s="446"/>
      <c r="T2" s="446"/>
      <c r="U2" s="446"/>
      <c r="V2" s="446"/>
    </row>
    <row r="3" spans="1:23" ht="15.6" customHeight="1">
      <c r="A3" s="276"/>
      <c r="B3" s="276"/>
      <c r="C3" s="445"/>
      <c r="D3" s="445"/>
      <c r="E3" s="445"/>
      <c r="F3" s="445"/>
      <c r="G3" s="276"/>
      <c r="H3" s="445"/>
      <c r="I3" s="445"/>
      <c r="J3" s="445"/>
      <c r="K3" s="445"/>
      <c r="L3" s="276"/>
      <c r="M3" s="276"/>
      <c r="N3" s="276"/>
      <c r="O3" s="445"/>
      <c r="P3" s="445"/>
      <c r="Q3" s="446" t="s">
        <v>309</v>
      </c>
      <c r="R3" s="446"/>
      <c r="S3" s="446"/>
      <c r="T3" s="446"/>
      <c r="U3" s="446"/>
      <c r="V3" s="446"/>
    </row>
    <row r="4" spans="1:23" ht="15" customHeight="1">
      <c r="A4" s="276"/>
      <c r="B4" s="276"/>
      <c r="C4" s="445"/>
      <c r="D4" s="445"/>
      <c r="E4" s="445"/>
      <c r="F4" s="445"/>
      <c r="G4" s="276"/>
      <c r="H4" s="445"/>
      <c r="I4" s="445"/>
      <c r="J4" s="445"/>
      <c r="K4" s="445"/>
      <c r="L4" s="276"/>
      <c r="M4" s="276"/>
      <c r="N4" s="276"/>
      <c r="O4" s="445"/>
      <c r="P4" s="445"/>
      <c r="Q4" s="446" t="s">
        <v>3</v>
      </c>
      <c r="R4" s="446"/>
      <c r="S4" s="446"/>
      <c r="T4" s="446"/>
      <c r="U4" s="446"/>
      <c r="V4" s="446"/>
    </row>
    <row r="5" spans="1:23">
      <c r="A5" s="276"/>
      <c r="B5" s="276"/>
      <c r="C5" s="445"/>
      <c r="D5" s="445"/>
      <c r="E5" s="445"/>
      <c r="F5" s="445"/>
      <c r="G5" s="276"/>
      <c r="H5" s="445"/>
      <c r="I5" s="445"/>
      <c r="J5" s="445"/>
      <c r="K5" s="445"/>
      <c r="L5" s="276"/>
      <c r="M5" s="276"/>
      <c r="N5" s="276"/>
      <c r="O5" s="445"/>
      <c r="P5" s="445"/>
      <c r="Q5" s="445"/>
      <c r="R5" s="445"/>
      <c r="S5" s="445"/>
      <c r="T5" s="445"/>
      <c r="U5" s="445"/>
      <c r="V5" s="445"/>
    </row>
    <row r="6" spans="1:23" ht="63" customHeight="1">
      <c r="A6" s="447" t="s">
        <v>310</v>
      </c>
      <c r="B6" s="447"/>
      <c r="C6" s="447"/>
      <c r="D6" s="447"/>
      <c r="E6" s="447"/>
      <c r="F6" s="447"/>
      <c r="G6" s="447"/>
      <c r="H6" s="447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</row>
    <row r="7" spans="1:23" ht="15.75">
      <c r="A7" s="447"/>
      <c r="B7" s="447"/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447"/>
      <c r="Q7" s="447"/>
      <c r="R7" s="447"/>
      <c r="S7" s="447"/>
      <c r="T7" s="447"/>
      <c r="U7" s="447"/>
      <c r="V7" s="447"/>
    </row>
    <row r="8" spans="1:23" ht="24" customHeight="1">
      <c r="A8" s="447"/>
      <c r="B8" s="447"/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47"/>
      <c r="P8" s="447"/>
      <c r="Q8" s="447"/>
      <c r="R8" s="447"/>
      <c r="S8" s="447"/>
      <c r="T8" s="447"/>
      <c r="U8" s="447"/>
      <c r="V8" s="447"/>
    </row>
    <row r="9" spans="1:23">
      <c r="A9" s="277"/>
      <c r="B9" s="448"/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448"/>
      <c r="P9" s="449"/>
      <c r="Q9" s="449"/>
      <c r="R9" s="450"/>
      <c r="S9" s="450"/>
      <c r="T9" s="451"/>
      <c r="U9" s="451"/>
      <c r="V9" s="308" t="s">
        <v>125</v>
      </c>
    </row>
    <row r="10" spans="1:23" ht="13.5" customHeight="1">
      <c r="A10" s="278"/>
      <c r="B10" s="452" t="s">
        <v>42</v>
      </c>
      <c r="C10" s="453"/>
      <c r="D10" s="453"/>
      <c r="E10" s="453"/>
      <c r="F10" s="453"/>
      <c r="G10" s="453"/>
      <c r="H10" s="453"/>
      <c r="I10" s="453"/>
      <c r="J10" s="453"/>
      <c r="K10" s="454"/>
      <c r="L10" s="301" t="s">
        <v>272</v>
      </c>
      <c r="M10" s="301" t="s">
        <v>273</v>
      </c>
      <c r="N10" s="455" t="s">
        <v>311</v>
      </c>
      <c r="O10" s="456"/>
      <c r="P10" s="455" t="s">
        <v>312</v>
      </c>
      <c r="Q10" s="456"/>
      <c r="R10" s="457">
        <v>2024</v>
      </c>
      <c r="S10" s="458"/>
      <c r="T10" s="459">
        <v>2025</v>
      </c>
      <c r="U10" s="460"/>
      <c r="V10" s="309">
        <v>2026</v>
      </c>
      <c r="W10" s="310"/>
    </row>
    <row r="11" spans="1:23" ht="13.5" customHeight="1">
      <c r="A11" s="278"/>
      <c r="B11" s="279"/>
      <c r="C11" s="461" t="s">
        <v>274</v>
      </c>
      <c r="D11" s="461"/>
      <c r="E11" s="461"/>
      <c r="F11" s="461"/>
      <c r="G11" s="461"/>
      <c r="H11" s="461"/>
      <c r="I11" s="461"/>
      <c r="J11" s="461"/>
      <c r="K11" s="462"/>
      <c r="L11" s="302">
        <v>0</v>
      </c>
      <c r="M11" s="302">
        <v>0</v>
      </c>
      <c r="N11" s="463">
        <v>0</v>
      </c>
      <c r="O11" s="463"/>
      <c r="P11" s="464">
        <v>0</v>
      </c>
      <c r="Q11" s="464"/>
      <c r="R11" s="465">
        <v>0</v>
      </c>
      <c r="S11" s="465"/>
      <c r="T11" s="466">
        <v>102775</v>
      </c>
      <c r="U11" s="466"/>
      <c r="V11" s="466">
        <v>210450</v>
      </c>
      <c r="W11" s="467"/>
    </row>
    <row r="12" spans="1:23" ht="12.75" customHeight="1">
      <c r="A12" s="555"/>
      <c r="B12" s="574" t="s">
        <v>313</v>
      </c>
      <c r="C12" s="575"/>
      <c r="D12" s="575"/>
      <c r="E12" s="575"/>
      <c r="F12" s="575"/>
      <c r="G12" s="575"/>
      <c r="H12" s="575"/>
      <c r="I12" s="575"/>
      <c r="J12" s="575"/>
      <c r="K12" s="575"/>
      <c r="L12" s="566">
        <v>1</v>
      </c>
      <c r="M12" s="566">
        <v>0</v>
      </c>
      <c r="N12" s="471">
        <v>0</v>
      </c>
      <c r="O12" s="471"/>
      <c r="P12" s="472">
        <v>0</v>
      </c>
      <c r="Q12" s="472"/>
      <c r="R12" s="473">
        <f>R20+R14+R33+R43+R39</f>
        <v>2814923.04</v>
      </c>
      <c r="S12" s="473"/>
      <c r="T12" s="474">
        <f>T20+T14+T33+T43</f>
        <v>1909834</v>
      </c>
      <c r="U12" s="474"/>
      <c r="V12" s="474">
        <f>V20+V14+V33+V43</f>
        <v>1909656</v>
      </c>
      <c r="W12" s="475"/>
    </row>
    <row r="13" spans="1:23" ht="10.5" customHeight="1">
      <c r="A13" s="555"/>
      <c r="B13" s="576"/>
      <c r="C13" s="577"/>
      <c r="D13" s="577"/>
      <c r="E13" s="577"/>
      <c r="F13" s="577"/>
      <c r="G13" s="577"/>
      <c r="H13" s="577"/>
      <c r="I13" s="577"/>
      <c r="J13" s="577"/>
      <c r="K13" s="577"/>
      <c r="L13" s="566"/>
      <c r="M13" s="566"/>
      <c r="N13" s="471"/>
      <c r="O13" s="471"/>
      <c r="P13" s="472"/>
      <c r="Q13" s="472"/>
      <c r="R13" s="473"/>
      <c r="S13" s="473"/>
      <c r="T13" s="474"/>
      <c r="U13" s="474"/>
      <c r="V13" s="474"/>
      <c r="W13" s="475"/>
    </row>
    <row r="14" spans="1:23" ht="32.450000000000003" customHeight="1">
      <c r="A14" s="278"/>
      <c r="B14" s="280"/>
      <c r="C14" s="468" t="s">
        <v>279</v>
      </c>
      <c r="D14" s="469"/>
      <c r="E14" s="469"/>
      <c r="F14" s="469"/>
      <c r="G14" s="469"/>
      <c r="H14" s="469"/>
      <c r="I14" s="469"/>
      <c r="J14" s="469"/>
      <c r="K14" s="470"/>
      <c r="L14" s="304">
        <v>1</v>
      </c>
      <c r="M14" s="304">
        <v>2</v>
      </c>
      <c r="N14" s="471">
        <v>0</v>
      </c>
      <c r="O14" s="471"/>
      <c r="P14" s="472">
        <v>0</v>
      </c>
      <c r="Q14" s="472"/>
      <c r="R14" s="473">
        <f>R15</f>
        <v>753985.96000000008</v>
      </c>
      <c r="S14" s="473"/>
      <c r="T14" s="474">
        <f>T15</f>
        <v>650000</v>
      </c>
      <c r="U14" s="474"/>
      <c r="V14" s="474">
        <f>V15</f>
        <v>650000</v>
      </c>
      <c r="W14" s="475"/>
    </row>
    <row r="15" spans="1:23" ht="68.25" customHeight="1">
      <c r="A15" s="278"/>
      <c r="B15" s="281"/>
      <c r="C15" s="282"/>
      <c r="D15" s="476" t="s">
        <v>314</v>
      </c>
      <c r="E15" s="476"/>
      <c r="F15" s="476"/>
      <c r="G15" s="476"/>
      <c r="H15" s="476"/>
      <c r="I15" s="476"/>
      <c r="J15" s="476"/>
      <c r="K15" s="476"/>
      <c r="L15" s="302">
        <v>1</v>
      </c>
      <c r="M15" s="302">
        <v>2</v>
      </c>
      <c r="N15" s="463">
        <v>5100000000</v>
      </c>
      <c r="O15" s="463"/>
      <c r="P15" s="464">
        <v>0</v>
      </c>
      <c r="Q15" s="464"/>
      <c r="R15" s="465">
        <f>R16</f>
        <v>753985.96000000008</v>
      </c>
      <c r="S15" s="465"/>
      <c r="T15" s="466">
        <f>T16</f>
        <v>650000</v>
      </c>
      <c r="U15" s="466"/>
      <c r="V15" s="466">
        <f>V16</f>
        <v>650000</v>
      </c>
      <c r="W15" s="467"/>
    </row>
    <row r="16" spans="1:23" ht="17.45" customHeight="1">
      <c r="A16" s="278"/>
      <c r="B16" s="281"/>
      <c r="C16" s="282"/>
      <c r="D16" s="284"/>
      <c r="E16" s="477" t="s">
        <v>315</v>
      </c>
      <c r="F16" s="478"/>
      <c r="G16" s="478"/>
      <c r="H16" s="478"/>
      <c r="I16" s="478"/>
      <c r="J16" s="478"/>
      <c r="K16" s="479"/>
      <c r="L16" s="302">
        <v>1</v>
      </c>
      <c r="M16" s="302">
        <v>2</v>
      </c>
      <c r="N16" s="463">
        <v>5140000000</v>
      </c>
      <c r="O16" s="463"/>
      <c r="P16" s="464">
        <v>0</v>
      </c>
      <c r="Q16" s="464"/>
      <c r="R16" s="465">
        <f>R17</f>
        <v>753985.96000000008</v>
      </c>
      <c r="S16" s="465"/>
      <c r="T16" s="466">
        <f>T17</f>
        <v>650000</v>
      </c>
      <c r="U16" s="466"/>
      <c r="V16" s="466">
        <f>V17</f>
        <v>650000</v>
      </c>
      <c r="W16" s="467"/>
    </row>
    <row r="17" spans="1:23" ht="36" customHeight="1">
      <c r="A17" s="278"/>
      <c r="B17" s="281"/>
      <c r="C17" s="282"/>
      <c r="D17" s="285"/>
      <c r="E17" s="477" t="s">
        <v>316</v>
      </c>
      <c r="F17" s="478"/>
      <c r="G17" s="478"/>
      <c r="H17" s="478"/>
      <c r="I17" s="478"/>
      <c r="J17" s="478"/>
      <c r="K17" s="479"/>
      <c r="L17" s="302">
        <v>1</v>
      </c>
      <c r="M17" s="302">
        <v>2</v>
      </c>
      <c r="N17" s="463">
        <v>5140500000</v>
      </c>
      <c r="O17" s="463"/>
      <c r="P17" s="464">
        <v>0</v>
      </c>
      <c r="Q17" s="464"/>
      <c r="R17" s="465">
        <f>R18</f>
        <v>753985.96000000008</v>
      </c>
      <c r="S17" s="465"/>
      <c r="T17" s="466">
        <f>T18</f>
        <v>650000</v>
      </c>
      <c r="U17" s="466"/>
      <c r="V17" s="466">
        <f>V18</f>
        <v>650000</v>
      </c>
      <c r="W17" s="467"/>
    </row>
    <row r="18" spans="1:23" ht="20.25" customHeight="1">
      <c r="A18" s="278"/>
      <c r="B18" s="281"/>
      <c r="C18" s="282"/>
      <c r="D18" s="282"/>
      <c r="E18" s="476" t="s">
        <v>317</v>
      </c>
      <c r="F18" s="476"/>
      <c r="G18" s="476"/>
      <c r="H18" s="476"/>
      <c r="I18" s="476"/>
      <c r="J18" s="476"/>
      <c r="K18" s="476"/>
      <c r="L18" s="302">
        <v>1</v>
      </c>
      <c r="M18" s="302">
        <v>2</v>
      </c>
      <c r="N18" s="463">
        <v>5140510010</v>
      </c>
      <c r="O18" s="463"/>
      <c r="P18" s="464">
        <v>0</v>
      </c>
      <c r="Q18" s="464"/>
      <c r="R18" s="465">
        <f>R19</f>
        <v>753985.96000000008</v>
      </c>
      <c r="S18" s="465"/>
      <c r="T18" s="466">
        <f>T19</f>
        <v>650000</v>
      </c>
      <c r="U18" s="466"/>
      <c r="V18" s="466">
        <f>V19</f>
        <v>650000</v>
      </c>
      <c r="W18" s="467"/>
    </row>
    <row r="19" spans="1:23" ht="26.25" customHeight="1">
      <c r="A19" s="278"/>
      <c r="B19" s="281"/>
      <c r="C19" s="286"/>
      <c r="D19" s="287"/>
      <c r="E19" s="288"/>
      <c r="F19" s="477" t="s">
        <v>318</v>
      </c>
      <c r="G19" s="478"/>
      <c r="H19" s="478"/>
      <c r="I19" s="478"/>
      <c r="J19" s="478"/>
      <c r="K19" s="479"/>
      <c r="L19" s="302">
        <v>1</v>
      </c>
      <c r="M19" s="302">
        <v>2</v>
      </c>
      <c r="N19" s="463">
        <v>5140510010</v>
      </c>
      <c r="O19" s="463"/>
      <c r="P19" s="303">
        <v>120</v>
      </c>
      <c r="Q19" s="303">
        <v>120</v>
      </c>
      <c r="R19" s="465">
        <f>'прил 8'!Q19</f>
        <v>753985.96000000008</v>
      </c>
      <c r="S19" s="465"/>
      <c r="T19" s="466">
        <v>650000</v>
      </c>
      <c r="U19" s="466"/>
      <c r="V19" s="311">
        <v>650000</v>
      </c>
      <c r="W19" s="312"/>
    </row>
    <row r="20" spans="1:23" ht="46.5" customHeight="1">
      <c r="A20" s="278"/>
      <c r="B20" s="280"/>
      <c r="C20" s="468" t="s">
        <v>281</v>
      </c>
      <c r="D20" s="469"/>
      <c r="E20" s="469"/>
      <c r="F20" s="469"/>
      <c r="G20" s="469"/>
      <c r="H20" s="469"/>
      <c r="I20" s="469"/>
      <c r="J20" s="469"/>
      <c r="K20" s="470"/>
      <c r="L20" s="304">
        <v>1</v>
      </c>
      <c r="M20" s="304">
        <v>4</v>
      </c>
      <c r="N20" s="471">
        <v>0</v>
      </c>
      <c r="O20" s="471"/>
      <c r="P20" s="472">
        <v>0</v>
      </c>
      <c r="Q20" s="472"/>
      <c r="R20" s="473">
        <f>R21</f>
        <v>2014605.08</v>
      </c>
      <c r="S20" s="473"/>
      <c r="T20" s="474">
        <f>T21</f>
        <v>1243502</v>
      </c>
      <c r="U20" s="474"/>
      <c r="V20" s="474">
        <f>V21</f>
        <v>1243324</v>
      </c>
      <c r="W20" s="475"/>
    </row>
    <row r="21" spans="1:23" ht="63.75" customHeight="1">
      <c r="A21" s="278"/>
      <c r="B21" s="281"/>
      <c r="C21" s="289"/>
      <c r="D21" s="477" t="s">
        <v>314</v>
      </c>
      <c r="E21" s="478"/>
      <c r="F21" s="478"/>
      <c r="G21" s="478"/>
      <c r="H21" s="478"/>
      <c r="I21" s="478"/>
      <c r="J21" s="478"/>
      <c r="K21" s="479"/>
      <c r="L21" s="302">
        <v>1</v>
      </c>
      <c r="M21" s="302">
        <v>4</v>
      </c>
      <c r="N21" s="463">
        <v>5100000000</v>
      </c>
      <c r="O21" s="463"/>
      <c r="P21" s="464">
        <v>0</v>
      </c>
      <c r="Q21" s="464"/>
      <c r="R21" s="465">
        <f>R22</f>
        <v>2014605.08</v>
      </c>
      <c r="S21" s="465"/>
      <c r="T21" s="466">
        <f>T22</f>
        <v>1243502</v>
      </c>
      <c r="U21" s="466"/>
      <c r="V21" s="466">
        <f>V22</f>
        <v>1243324</v>
      </c>
      <c r="W21" s="467"/>
    </row>
    <row r="22" spans="1:23" ht="17.45" customHeight="1">
      <c r="A22" s="278"/>
      <c r="B22" s="281"/>
      <c r="C22" s="282"/>
      <c r="D22" s="284"/>
      <c r="E22" s="477" t="s">
        <v>315</v>
      </c>
      <c r="F22" s="478"/>
      <c r="G22" s="478"/>
      <c r="H22" s="478"/>
      <c r="I22" s="478"/>
      <c r="J22" s="478"/>
      <c r="K22" s="479"/>
      <c r="L22" s="302">
        <v>1</v>
      </c>
      <c r="M22" s="302">
        <v>4</v>
      </c>
      <c r="N22" s="463">
        <v>5140000000</v>
      </c>
      <c r="O22" s="463"/>
      <c r="P22" s="464">
        <v>0</v>
      </c>
      <c r="Q22" s="464"/>
      <c r="R22" s="465">
        <f>R23</f>
        <v>2014605.08</v>
      </c>
      <c r="S22" s="465"/>
      <c r="T22" s="466">
        <f>T23</f>
        <v>1243502</v>
      </c>
      <c r="U22" s="466"/>
      <c r="V22" s="466">
        <f>V23</f>
        <v>1243324</v>
      </c>
      <c r="W22" s="467"/>
    </row>
    <row r="23" spans="1:23" ht="30.6" customHeight="1">
      <c r="A23" s="278"/>
      <c r="B23" s="281"/>
      <c r="C23" s="282"/>
      <c r="D23" s="287"/>
      <c r="E23" s="477" t="s">
        <v>316</v>
      </c>
      <c r="F23" s="478"/>
      <c r="G23" s="478"/>
      <c r="H23" s="478"/>
      <c r="I23" s="478"/>
      <c r="J23" s="478"/>
      <c r="K23" s="479"/>
      <c r="L23" s="302">
        <v>1</v>
      </c>
      <c r="M23" s="302">
        <v>4</v>
      </c>
      <c r="N23" s="463">
        <v>5140500000</v>
      </c>
      <c r="O23" s="463"/>
      <c r="P23" s="464">
        <v>0</v>
      </c>
      <c r="Q23" s="464"/>
      <c r="R23" s="465">
        <f>R24+R31+R30</f>
        <v>2014605.08</v>
      </c>
      <c r="S23" s="465"/>
      <c r="T23" s="465">
        <f>T24+T31+T30</f>
        <v>1243502</v>
      </c>
      <c r="U23" s="465"/>
      <c r="V23" s="465">
        <f>V24+V31+V30</f>
        <v>1243324</v>
      </c>
      <c r="W23" s="480"/>
    </row>
    <row r="24" spans="1:23" ht="25.15" customHeight="1">
      <c r="A24" s="278"/>
      <c r="B24" s="281"/>
      <c r="C24" s="282"/>
      <c r="D24" s="282"/>
      <c r="E24" s="476" t="s">
        <v>319</v>
      </c>
      <c r="F24" s="476"/>
      <c r="G24" s="476"/>
      <c r="H24" s="476"/>
      <c r="I24" s="476"/>
      <c r="J24" s="476"/>
      <c r="K24" s="476"/>
      <c r="L24" s="302">
        <v>1</v>
      </c>
      <c r="M24" s="302">
        <v>4</v>
      </c>
      <c r="N24" s="463">
        <v>5140510020</v>
      </c>
      <c r="O24" s="463"/>
      <c r="P24" s="464">
        <v>0</v>
      </c>
      <c r="Q24" s="464"/>
      <c r="R24" s="465">
        <f>R25+R26+R28</f>
        <v>1651957.08</v>
      </c>
      <c r="S24" s="465"/>
      <c r="T24" s="465">
        <f>T25+T26+T28</f>
        <v>881000</v>
      </c>
      <c r="U24" s="465"/>
      <c r="V24" s="465">
        <f>V25+V26+V28</f>
        <v>881000</v>
      </c>
      <c r="W24" s="480"/>
    </row>
    <row r="25" spans="1:23" ht="36" customHeight="1">
      <c r="A25" s="278"/>
      <c r="B25" s="281"/>
      <c r="C25" s="282"/>
      <c r="D25" s="282"/>
      <c r="E25" s="290"/>
      <c r="F25" s="476" t="s">
        <v>318</v>
      </c>
      <c r="G25" s="476"/>
      <c r="H25" s="476"/>
      <c r="I25" s="476"/>
      <c r="J25" s="476"/>
      <c r="K25" s="476"/>
      <c r="L25" s="302">
        <v>1</v>
      </c>
      <c r="M25" s="302">
        <v>4</v>
      </c>
      <c r="N25" s="463">
        <v>5140510020</v>
      </c>
      <c r="O25" s="463"/>
      <c r="P25" s="464">
        <v>120</v>
      </c>
      <c r="Q25" s="464"/>
      <c r="R25" s="465">
        <f>'прил 8'!Q27</f>
        <v>953328.15</v>
      </c>
      <c r="S25" s="465"/>
      <c r="T25" s="466">
        <v>830000</v>
      </c>
      <c r="U25" s="466"/>
      <c r="V25" s="311">
        <v>830000</v>
      </c>
      <c r="W25" s="312"/>
    </row>
    <row r="26" spans="1:23" ht="12.75" customHeight="1">
      <c r="A26" s="555"/>
      <c r="B26" s="556"/>
      <c r="C26" s="560"/>
      <c r="D26" s="560"/>
      <c r="E26" s="564"/>
      <c r="F26" s="476" t="s">
        <v>320</v>
      </c>
      <c r="G26" s="476"/>
      <c r="H26" s="476"/>
      <c r="I26" s="476"/>
      <c r="J26" s="476"/>
      <c r="K26" s="476"/>
      <c r="L26" s="567">
        <v>1</v>
      </c>
      <c r="M26" s="567">
        <v>4</v>
      </c>
      <c r="N26" s="463">
        <v>5140510020</v>
      </c>
      <c r="O26" s="463"/>
      <c r="P26" s="464">
        <v>240</v>
      </c>
      <c r="Q26" s="464"/>
      <c r="R26" s="465">
        <f>'прил 8'!Q30</f>
        <v>698628.76</v>
      </c>
      <c r="S26" s="465"/>
      <c r="T26" s="466">
        <v>50000</v>
      </c>
      <c r="U26" s="466"/>
      <c r="V26" s="466">
        <v>50000</v>
      </c>
      <c r="W26" s="312"/>
    </row>
    <row r="27" spans="1:23" ht="33" customHeight="1">
      <c r="A27" s="555"/>
      <c r="B27" s="556"/>
      <c r="C27" s="560"/>
      <c r="D27" s="560"/>
      <c r="E27" s="564"/>
      <c r="F27" s="476"/>
      <c r="G27" s="476"/>
      <c r="H27" s="476"/>
      <c r="I27" s="476"/>
      <c r="J27" s="476"/>
      <c r="K27" s="476"/>
      <c r="L27" s="567"/>
      <c r="M27" s="567"/>
      <c r="N27" s="463"/>
      <c r="O27" s="463"/>
      <c r="P27" s="464"/>
      <c r="Q27" s="464"/>
      <c r="R27" s="465"/>
      <c r="S27" s="465"/>
      <c r="T27" s="466"/>
      <c r="U27" s="466"/>
      <c r="V27" s="466"/>
      <c r="W27" s="312"/>
    </row>
    <row r="28" spans="1:23" ht="21" customHeight="1">
      <c r="A28" s="278"/>
      <c r="B28" s="281"/>
      <c r="C28" s="282"/>
      <c r="D28" s="282"/>
      <c r="E28" s="290"/>
      <c r="F28" s="476" t="s">
        <v>321</v>
      </c>
      <c r="G28" s="476"/>
      <c r="H28" s="476"/>
      <c r="I28" s="476"/>
      <c r="J28" s="476"/>
      <c r="K28" s="476"/>
      <c r="L28" s="302">
        <v>1</v>
      </c>
      <c r="M28" s="302">
        <v>4</v>
      </c>
      <c r="N28" s="481">
        <v>5140510020</v>
      </c>
      <c r="O28" s="482"/>
      <c r="P28" s="464">
        <v>850</v>
      </c>
      <c r="Q28" s="464"/>
      <c r="R28" s="465">
        <f>'прил 8'!Q32</f>
        <v>0.17</v>
      </c>
      <c r="S28" s="465"/>
      <c r="T28" s="466">
        <v>1000</v>
      </c>
      <c r="U28" s="466"/>
      <c r="V28" s="311">
        <v>1000</v>
      </c>
      <c r="W28" s="312"/>
    </row>
    <row r="29" spans="1:23" ht="70.150000000000006" customHeight="1">
      <c r="A29" s="278"/>
      <c r="B29" s="281"/>
      <c r="C29" s="286"/>
      <c r="D29" s="286"/>
      <c r="E29" s="292"/>
      <c r="F29" s="477" t="s">
        <v>322</v>
      </c>
      <c r="G29" s="478"/>
      <c r="H29" s="478"/>
      <c r="I29" s="478"/>
      <c r="J29" s="478"/>
      <c r="K29" s="479"/>
      <c r="L29" s="302">
        <v>1</v>
      </c>
      <c r="M29" s="302">
        <v>4</v>
      </c>
      <c r="N29" s="481" t="s">
        <v>323</v>
      </c>
      <c r="O29" s="482"/>
      <c r="P29" s="303"/>
      <c r="Q29" s="303">
        <v>0</v>
      </c>
      <c r="R29" s="483">
        <f>R30</f>
        <v>25900</v>
      </c>
      <c r="S29" s="484"/>
      <c r="T29" s="485">
        <f>T30</f>
        <v>25900</v>
      </c>
      <c r="U29" s="486"/>
      <c r="V29" s="485">
        <f>V30</f>
        <v>25900</v>
      </c>
      <c r="W29" s="487"/>
    </row>
    <row r="30" spans="1:23" ht="21" customHeight="1">
      <c r="A30" s="278"/>
      <c r="B30" s="281"/>
      <c r="C30" s="282"/>
      <c r="D30" s="282"/>
      <c r="E30" s="290"/>
      <c r="F30" s="476" t="s">
        <v>260</v>
      </c>
      <c r="G30" s="476"/>
      <c r="H30" s="476"/>
      <c r="I30" s="476"/>
      <c r="J30" s="476"/>
      <c r="K30" s="476"/>
      <c r="L30" s="302">
        <v>1</v>
      </c>
      <c r="M30" s="302">
        <v>4</v>
      </c>
      <c r="N30" s="481" t="s">
        <v>323</v>
      </c>
      <c r="O30" s="482"/>
      <c r="P30" s="464">
        <v>540</v>
      </c>
      <c r="Q30" s="464"/>
      <c r="R30" s="465">
        <f>'прил 8'!Q35</f>
        <v>25900</v>
      </c>
      <c r="S30" s="465"/>
      <c r="T30" s="466">
        <v>25900</v>
      </c>
      <c r="U30" s="466"/>
      <c r="V30" s="311">
        <v>25900</v>
      </c>
      <c r="W30" s="312"/>
    </row>
    <row r="31" spans="1:23" ht="91.15" customHeight="1">
      <c r="A31" s="278"/>
      <c r="B31" s="281"/>
      <c r="C31" s="286"/>
      <c r="D31" s="286"/>
      <c r="E31" s="292"/>
      <c r="F31" s="477" t="s">
        <v>324</v>
      </c>
      <c r="G31" s="478"/>
      <c r="H31" s="478"/>
      <c r="I31" s="478"/>
      <c r="J31" s="478"/>
      <c r="K31" s="479"/>
      <c r="L31" s="302">
        <v>1</v>
      </c>
      <c r="M31" s="302">
        <v>4</v>
      </c>
      <c r="N31" s="463" t="s">
        <v>325</v>
      </c>
      <c r="O31" s="463"/>
      <c r="P31" s="303"/>
      <c r="Q31" s="303">
        <v>0</v>
      </c>
      <c r="R31" s="465">
        <f>R32</f>
        <v>336748</v>
      </c>
      <c r="S31" s="465"/>
      <c r="T31" s="466">
        <f>T32</f>
        <v>336602</v>
      </c>
      <c r="U31" s="466"/>
      <c r="V31" s="466">
        <f>V32</f>
        <v>336424</v>
      </c>
      <c r="W31" s="467"/>
    </row>
    <row r="32" spans="1:23" ht="16.5" customHeight="1">
      <c r="A32" s="278"/>
      <c r="B32" s="281"/>
      <c r="C32" s="282"/>
      <c r="D32" s="282"/>
      <c r="E32" s="290"/>
      <c r="F32" s="476" t="s">
        <v>260</v>
      </c>
      <c r="G32" s="476"/>
      <c r="H32" s="476"/>
      <c r="I32" s="476"/>
      <c r="J32" s="476"/>
      <c r="K32" s="476"/>
      <c r="L32" s="302">
        <v>1</v>
      </c>
      <c r="M32" s="302">
        <v>4</v>
      </c>
      <c r="N32" s="463" t="s">
        <v>325</v>
      </c>
      <c r="O32" s="463"/>
      <c r="P32" s="464">
        <v>540</v>
      </c>
      <c r="Q32" s="464"/>
      <c r="R32" s="465">
        <f>'прил 8'!Q37</f>
        <v>336748</v>
      </c>
      <c r="S32" s="465"/>
      <c r="T32" s="466">
        <v>336602</v>
      </c>
      <c r="U32" s="466"/>
      <c r="V32" s="311">
        <v>336424</v>
      </c>
      <c r="W32" s="312"/>
    </row>
    <row r="33" spans="1:23" ht="36" customHeight="1">
      <c r="A33" s="278"/>
      <c r="B33" s="488" t="s">
        <v>283</v>
      </c>
      <c r="C33" s="469"/>
      <c r="D33" s="469"/>
      <c r="E33" s="469"/>
      <c r="F33" s="469"/>
      <c r="G33" s="469"/>
      <c r="H33" s="469"/>
      <c r="I33" s="469"/>
      <c r="J33" s="469"/>
      <c r="K33" s="470"/>
      <c r="L33" s="304">
        <v>1</v>
      </c>
      <c r="M33" s="304">
        <v>6</v>
      </c>
      <c r="N33" s="489">
        <v>0</v>
      </c>
      <c r="O33" s="490"/>
      <c r="P33" s="491">
        <v>0</v>
      </c>
      <c r="Q33" s="492"/>
      <c r="R33" s="493">
        <f>R34</f>
        <v>14784</v>
      </c>
      <c r="S33" s="494"/>
      <c r="T33" s="495">
        <f>T34</f>
        <v>14784</v>
      </c>
      <c r="U33" s="496"/>
      <c r="V33" s="495">
        <f>V34</f>
        <v>14784</v>
      </c>
      <c r="W33" s="497"/>
    </row>
    <row r="34" spans="1:23" ht="61.5" customHeight="1">
      <c r="A34" s="278"/>
      <c r="B34" s="281"/>
      <c r="C34" s="476" t="s">
        <v>314</v>
      </c>
      <c r="D34" s="476"/>
      <c r="E34" s="476"/>
      <c r="F34" s="476"/>
      <c r="G34" s="476"/>
      <c r="H34" s="476"/>
      <c r="I34" s="476"/>
      <c r="J34" s="476"/>
      <c r="K34" s="476"/>
      <c r="L34" s="302">
        <v>1</v>
      </c>
      <c r="M34" s="302">
        <v>6</v>
      </c>
      <c r="N34" s="463">
        <v>5100000000</v>
      </c>
      <c r="O34" s="463"/>
      <c r="P34" s="464">
        <v>0</v>
      </c>
      <c r="Q34" s="464"/>
      <c r="R34" s="465">
        <f>R36</f>
        <v>14784</v>
      </c>
      <c r="S34" s="465"/>
      <c r="T34" s="466">
        <f>T36</f>
        <v>14784</v>
      </c>
      <c r="U34" s="466"/>
      <c r="V34" s="466">
        <f>V36</f>
        <v>14784</v>
      </c>
      <c r="W34" s="467"/>
    </row>
    <row r="35" spans="1:23" ht="17.45" customHeight="1">
      <c r="A35" s="278"/>
      <c r="B35" s="281"/>
      <c r="C35" s="282"/>
      <c r="D35" s="284"/>
      <c r="E35" s="477" t="s">
        <v>315</v>
      </c>
      <c r="F35" s="478"/>
      <c r="G35" s="478"/>
      <c r="H35" s="478"/>
      <c r="I35" s="478"/>
      <c r="J35" s="478"/>
      <c r="K35" s="479"/>
      <c r="L35" s="302">
        <v>1</v>
      </c>
      <c r="M35" s="302">
        <v>6</v>
      </c>
      <c r="N35" s="463">
        <v>5140000000</v>
      </c>
      <c r="O35" s="463"/>
      <c r="P35" s="464">
        <v>0</v>
      </c>
      <c r="Q35" s="464"/>
      <c r="R35" s="465">
        <f>R36</f>
        <v>14784</v>
      </c>
      <c r="S35" s="465"/>
      <c r="T35" s="466">
        <f>T36</f>
        <v>14784</v>
      </c>
      <c r="U35" s="466"/>
      <c r="V35" s="466">
        <f>V36</f>
        <v>14784</v>
      </c>
      <c r="W35" s="467"/>
    </row>
    <row r="36" spans="1:23" ht="27" customHeight="1">
      <c r="A36" s="278"/>
      <c r="B36" s="281"/>
      <c r="C36" s="282"/>
      <c r="D36" s="476" t="s">
        <v>316</v>
      </c>
      <c r="E36" s="476"/>
      <c r="F36" s="476"/>
      <c r="G36" s="476"/>
      <c r="H36" s="476"/>
      <c r="I36" s="476"/>
      <c r="J36" s="476"/>
      <c r="K36" s="476"/>
      <c r="L36" s="302">
        <v>1</v>
      </c>
      <c r="M36" s="302">
        <v>6</v>
      </c>
      <c r="N36" s="463">
        <v>5140500000</v>
      </c>
      <c r="O36" s="463"/>
      <c r="P36" s="464">
        <v>0</v>
      </c>
      <c r="Q36" s="464"/>
      <c r="R36" s="465">
        <f>R37</f>
        <v>14784</v>
      </c>
      <c r="S36" s="465"/>
      <c r="T36" s="466">
        <f>T37</f>
        <v>14784</v>
      </c>
      <c r="U36" s="466"/>
      <c r="V36" s="466">
        <f>V37</f>
        <v>14784</v>
      </c>
      <c r="W36" s="467"/>
    </row>
    <row r="37" spans="1:23" ht="70.150000000000006" customHeight="1">
      <c r="A37" s="278"/>
      <c r="B37" s="281"/>
      <c r="C37" s="286"/>
      <c r="D37" s="286"/>
      <c r="E37" s="292"/>
      <c r="F37" s="477" t="s">
        <v>326</v>
      </c>
      <c r="G37" s="478"/>
      <c r="H37" s="478"/>
      <c r="I37" s="478"/>
      <c r="J37" s="478"/>
      <c r="K37" s="479"/>
      <c r="L37" s="302">
        <v>1</v>
      </c>
      <c r="M37" s="302">
        <v>6</v>
      </c>
      <c r="N37" s="481" t="s">
        <v>327</v>
      </c>
      <c r="O37" s="482"/>
      <c r="P37" s="303"/>
      <c r="Q37" s="303">
        <v>0</v>
      </c>
      <c r="R37" s="483">
        <f>R38</f>
        <v>14784</v>
      </c>
      <c r="S37" s="484"/>
      <c r="T37" s="485">
        <f>T38</f>
        <v>14784</v>
      </c>
      <c r="U37" s="486"/>
      <c r="V37" s="485">
        <f>V38</f>
        <v>14784</v>
      </c>
      <c r="W37" s="487"/>
    </row>
    <row r="38" spans="1:23" ht="13.5" customHeight="1">
      <c r="A38" s="278"/>
      <c r="B38" s="281"/>
      <c r="C38" s="282"/>
      <c r="D38" s="282"/>
      <c r="E38" s="290"/>
      <c r="F38" s="477" t="s">
        <v>260</v>
      </c>
      <c r="G38" s="478"/>
      <c r="H38" s="478"/>
      <c r="I38" s="478"/>
      <c r="J38" s="478"/>
      <c r="K38" s="479"/>
      <c r="L38" s="302">
        <v>1</v>
      </c>
      <c r="M38" s="302">
        <v>6</v>
      </c>
      <c r="N38" s="481" t="s">
        <v>327</v>
      </c>
      <c r="O38" s="482"/>
      <c r="P38" s="464">
        <v>540</v>
      </c>
      <c r="Q38" s="464"/>
      <c r="R38" s="465">
        <f>'прил 8'!Q43</f>
        <v>14784</v>
      </c>
      <c r="S38" s="465"/>
      <c r="T38" s="466">
        <v>14784</v>
      </c>
      <c r="U38" s="466"/>
      <c r="V38" s="311">
        <v>14784</v>
      </c>
      <c r="W38" s="312"/>
    </row>
    <row r="39" spans="1:23" ht="18.75" customHeight="1">
      <c r="A39" s="278"/>
      <c r="B39" s="281"/>
      <c r="C39" s="282"/>
      <c r="D39" s="282"/>
      <c r="E39" s="290"/>
      <c r="F39" s="283"/>
      <c r="G39" s="283"/>
      <c r="H39" s="476" t="s">
        <v>285</v>
      </c>
      <c r="I39" s="476"/>
      <c r="J39" s="476"/>
      <c r="K39" s="476"/>
      <c r="L39" s="153">
        <v>1</v>
      </c>
      <c r="M39" s="153">
        <v>11</v>
      </c>
      <c r="N39" s="481">
        <v>0</v>
      </c>
      <c r="O39" s="482"/>
      <c r="P39" s="303"/>
      <c r="Q39" s="303">
        <v>0</v>
      </c>
      <c r="R39" s="483">
        <f>R40</f>
        <v>30000</v>
      </c>
      <c r="S39" s="484"/>
      <c r="T39" s="483">
        <f>T40</f>
        <v>0</v>
      </c>
      <c r="U39" s="484"/>
      <c r="V39" s="483">
        <f>V40</f>
        <v>0</v>
      </c>
      <c r="W39" s="484"/>
    </row>
    <row r="40" spans="1:23" ht="23.25" customHeight="1">
      <c r="A40" s="278"/>
      <c r="B40" s="293"/>
      <c r="C40" s="294"/>
      <c r="D40" s="294"/>
      <c r="E40" s="295"/>
      <c r="F40" s="296"/>
      <c r="G40" s="296"/>
      <c r="H40" s="498" t="s">
        <v>328</v>
      </c>
      <c r="I40" s="498"/>
      <c r="J40" s="498"/>
      <c r="K40" s="498"/>
      <c r="L40" s="153">
        <v>1</v>
      </c>
      <c r="M40" s="153">
        <v>11</v>
      </c>
      <c r="N40" s="481">
        <v>7700000000</v>
      </c>
      <c r="O40" s="482"/>
      <c r="P40" s="303"/>
      <c r="Q40" s="303">
        <v>0</v>
      </c>
      <c r="R40" s="483">
        <f>R41</f>
        <v>30000</v>
      </c>
      <c r="S40" s="484"/>
      <c r="T40" s="483">
        <f>T41</f>
        <v>0</v>
      </c>
      <c r="U40" s="484"/>
      <c r="V40" s="483">
        <f>V41</f>
        <v>0</v>
      </c>
      <c r="W40" s="484"/>
    </row>
    <row r="41" spans="1:23" ht="38.25" customHeight="1">
      <c r="A41" s="278"/>
      <c r="B41" s="281"/>
      <c r="C41" s="282"/>
      <c r="D41" s="282"/>
      <c r="E41" s="290"/>
      <c r="F41" s="283"/>
      <c r="G41" s="283"/>
      <c r="H41" s="476" t="s">
        <v>329</v>
      </c>
      <c r="I41" s="476"/>
      <c r="J41" s="476"/>
      <c r="K41" s="476"/>
      <c r="L41" s="153">
        <v>1</v>
      </c>
      <c r="M41" s="153">
        <v>11</v>
      </c>
      <c r="N41" s="481">
        <v>7710000000</v>
      </c>
      <c r="O41" s="482"/>
      <c r="P41" s="303"/>
      <c r="Q41" s="303">
        <v>0</v>
      </c>
      <c r="R41" s="483">
        <f>R42</f>
        <v>30000</v>
      </c>
      <c r="S41" s="484"/>
      <c r="T41" s="483">
        <f>T42</f>
        <v>0</v>
      </c>
      <c r="U41" s="484"/>
      <c r="V41" s="483">
        <f>V42</f>
        <v>0</v>
      </c>
      <c r="W41" s="484"/>
    </row>
    <row r="42" spans="1:23" ht="19.5" customHeight="1">
      <c r="A42" s="278"/>
      <c r="B42" s="281"/>
      <c r="C42" s="282"/>
      <c r="D42" s="282"/>
      <c r="E42" s="290"/>
      <c r="F42" s="283"/>
      <c r="G42" s="283"/>
      <c r="H42" s="476" t="s">
        <v>330</v>
      </c>
      <c r="I42" s="476"/>
      <c r="J42" s="476"/>
      <c r="K42" s="476"/>
      <c r="L42" s="153">
        <v>1</v>
      </c>
      <c r="M42" s="153">
        <v>11</v>
      </c>
      <c r="N42" s="481">
        <v>7710000040</v>
      </c>
      <c r="O42" s="482"/>
      <c r="P42" s="303"/>
      <c r="Q42" s="303">
        <v>870</v>
      </c>
      <c r="R42" s="483">
        <f>'прил 8'!Q49</f>
        <v>30000</v>
      </c>
      <c r="S42" s="484"/>
      <c r="T42" s="485">
        <v>0</v>
      </c>
      <c r="U42" s="486"/>
      <c r="V42" s="311">
        <v>0</v>
      </c>
      <c r="W42" s="312"/>
    </row>
    <row r="43" spans="1:23" ht="13.5" customHeight="1">
      <c r="A43" s="278"/>
      <c r="B43" s="297"/>
      <c r="C43" s="499" t="s">
        <v>287</v>
      </c>
      <c r="D43" s="500"/>
      <c r="E43" s="500"/>
      <c r="F43" s="500"/>
      <c r="G43" s="500"/>
      <c r="H43" s="500"/>
      <c r="I43" s="500"/>
      <c r="J43" s="500"/>
      <c r="K43" s="501"/>
      <c r="L43" s="302">
        <v>1</v>
      </c>
      <c r="M43" s="302">
        <v>13</v>
      </c>
      <c r="N43" s="502">
        <v>0</v>
      </c>
      <c r="O43" s="502"/>
      <c r="P43" s="303"/>
      <c r="Q43" s="313">
        <v>0</v>
      </c>
      <c r="R43" s="473">
        <f>R47</f>
        <v>1548</v>
      </c>
      <c r="S43" s="473"/>
      <c r="T43" s="474">
        <f>T47</f>
        <v>1548</v>
      </c>
      <c r="U43" s="474"/>
      <c r="V43" s="314">
        <f>V47</f>
        <v>1548</v>
      </c>
      <c r="W43" s="315"/>
    </row>
    <row r="44" spans="1:23" ht="72.75" customHeight="1">
      <c r="A44" s="278"/>
      <c r="B44" s="281"/>
      <c r="C44" s="476" t="s">
        <v>314</v>
      </c>
      <c r="D44" s="476"/>
      <c r="E44" s="476"/>
      <c r="F44" s="476"/>
      <c r="G44" s="476"/>
      <c r="H44" s="476"/>
      <c r="I44" s="476"/>
      <c r="J44" s="476"/>
      <c r="K44" s="476"/>
      <c r="L44" s="302">
        <v>1</v>
      </c>
      <c r="M44" s="302">
        <v>13</v>
      </c>
      <c r="N44" s="463">
        <v>5100000000</v>
      </c>
      <c r="O44" s="463"/>
      <c r="P44" s="464">
        <v>0</v>
      </c>
      <c r="Q44" s="464"/>
      <c r="R44" s="465">
        <f>R46</f>
        <v>1548</v>
      </c>
      <c r="S44" s="465"/>
      <c r="T44" s="466">
        <f>T46</f>
        <v>1548</v>
      </c>
      <c r="U44" s="466"/>
      <c r="V44" s="466">
        <f>V46</f>
        <v>1548</v>
      </c>
      <c r="W44" s="467"/>
    </row>
    <row r="45" spans="1:23" ht="17.45" customHeight="1">
      <c r="A45" s="278"/>
      <c r="B45" s="281"/>
      <c r="C45" s="282"/>
      <c r="D45" s="284"/>
      <c r="E45" s="477" t="s">
        <v>315</v>
      </c>
      <c r="F45" s="478"/>
      <c r="G45" s="478"/>
      <c r="H45" s="478"/>
      <c r="I45" s="478"/>
      <c r="J45" s="478"/>
      <c r="K45" s="479"/>
      <c r="L45" s="302">
        <v>1</v>
      </c>
      <c r="M45" s="302">
        <v>13</v>
      </c>
      <c r="N45" s="463">
        <v>5140000000</v>
      </c>
      <c r="O45" s="463"/>
      <c r="P45" s="464">
        <v>0</v>
      </c>
      <c r="Q45" s="464"/>
      <c r="R45" s="465">
        <f>R46</f>
        <v>1548</v>
      </c>
      <c r="S45" s="465"/>
      <c r="T45" s="466">
        <f>T46</f>
        <v>1548</v>
      </c>
      <c r="U45" s="466"/>
      <c r="V45" s="466">
        <f>V46</f>
        <v>1548</v>
      </c>
      <c r="W45" s="467"/>
    </row>
    <row r="46" spans="1:23" ht="27" customHeight="1">
      <c r="A46" s="278"/>
      <c r="B46" s="281"/>
      <c r="C46" s="282"/>
      <c r="D46" s="476" t="s">
        <v>316</v>
      </c>
      <c r="E46" s="476"/>
      <c r="F46" s="476"/>
      <c r="G46" s="476"/>
      <c r="H46" s="476"/>
      <c r="I46" s="476"/>
      <c r="J46" s="476"/>
      <c r="K46" s="476"/>
      <c r="L46" s="302">
        <v>1</v>
      </c>
      <c r="M46" s="302">
        <v>13</v>
      </c>
      <c r="N46" s="463">
        <v>5140500000</v>
      </c>
      <c r="O46" s="463"/>
      <c r="P46" s="464">
        <v>0</v>
      </c>
      <c r="Q46" s="464"/>
      <c r="R46" s="465">
        <f>R47</f>
        <v>1548</v>
      </c>
      <c r="S46" s="465"/>
      <c r="T46" s="466">
        <f>T47</f>
        <v>1548</v>
      </c>
      <c r="U46" s="466"/>
      <c r="V46" s="466">
        <f>V47</f>
        <v>1548</v>
      </c>
      <c r="W46" s="467"/>
    </row>
    <row r="47" spans="1:23" ht="23.25" customHeight="1">
      <c r="A47" s="278"/>
      <c r="B47" s="281"/>
      <c r="C47" s="503" t="s">
        <v>331</v>
      </c>
      <c r="D47" s="503"/>
      <c r="E47" s="503"/>
      <c r="F47" s="503"/>
      <c r="G47" s="503"/>
      <c r="H47" s="503"/>
      <c r="I47" s="503"/>
      <c r="J47" s="503"/>
      <c r="K47" s="503"/>
      <c r="L47" s="302">
        <v>1</v>
      </c>
      <c r="M47" s="302">
        <v>13</v>
      </c>
      <c r="N47" s="504">
        <v>5140595100</v>
      </c>
      <c r="O47" s="504"/>
      <c r="P47" s="303"/>
      <c r="Q47" s="316">
        <v>0</v>
      </c>
      <c r="R47" s="483">
        <f>R48</f>
        <v>1548</v>
      </c>
      <c r="S47" s="484"/>
      <c r="T47" s="466">
        <f>T48</f>
        <v>1548</v>
      </c>
      <c r="U47" s="466"/>
      <c r="V47" s="317">
        <f>V48</f>
        <v>1548</v>
      </c>
      <c r="W47" s="315"/>
    </row>
    <row r="48" spans="1:23" ht="16.149999999999999" customHeight="1">
      <c r="A48" s="278"/>
      <c r="B48" s="281"/>
      <c r="C48" s="503" t="s">
        <v>321</v>
      </c>
      <c r="D48" s="503"/>
      <c r="E48" s="503"/>
      <c r="F48" s="503"/>
      <c r="G48" s="503"/>
      <c r="H48" s="503"/>
      <c r="I48" s="503"/>
      <c r="J48" s="503"/>
      <c r="K48" s="503"/>
      <c r="L48" s="302">
        <v>1</v>
      </c>
      <c r="M48" s="302">
        <v>13</v>
      </c>
      <c r="N48" s="504">
        <v>5140595100</v>
      </c>
      <c r="O48" s="504"/>
      <c r="P48" s="303"/>
      <c r="Q48" s="316">
        <v>850</v>
      </c>
      <c r="R48" s="483">
        <f>'прил 8'!Q55</f>
        <v>1548</v>
      </c>
      <c r="S48" s="484"/>
      <c r="T48" s="466">
        <v>1548</v>
      </c>
      <c r="U48" s="466"/>
      <c r="V48" s="317">
        <v>1548</v>
      </c>
      <c r="W48" s="315"/>
    </row>
    <row r="49" spans="1:23" ht="20.25" customHeight="1">
      <c r="A49" s="278"/>
      <c r="B49" s="505" t="s">
        <v>332</v>
      </c>
      <c r="C49" s="506"/>
      <c r="D49" s="506"/>
      <c r="E49" s="506"/>
      <c r="F49" s="506"/>
      <c r="G49" s="506"/>
      <c r="H49" s="506"/>
      <c r="I49" s="506"/>
      <c r="J49" s="506"/>
      <c r="K49" s="506"/>
      <c r="L49" s="305">
        <v>2</v>
      </c>
      <c r="M49" s="305">
        <v>0</v>
      </c>
      <c r="N49" s="507">
        <v>0</v>
      </c>
      <c r="O49" s="507"/>
      <c r="P49" s="508">
        <v>0</v>
      </c>
      <c r="Q49" s="508"/>
      <c r="R49" s="509">
        <f>R50</f>
        <v>154411.85</v>
      </c>
      <c r="S49" s="509"/>
      <c r="T49" s="510">
        <f>T50</f>
        <v>170100</v>
      </c>
      <c r="U49" s="510"/>
      <c r="V49" s="510">
        <f>V50</f>
        <v>186300</v>
      </c>
      <c r="W49" s="511"/>
    </row>
    <row r="50" spans="1:23" ht="23.25" customHeight="1">
      <c r="A50" s="278"/>
      <c r="B50" s="298"/>
      <c r="C50" s="512" t="s">
        <v>290</v>
      </c>
      <c r="D50" s="513"/>
      <c r="E50" s="513"/>
      <c r="F50" s="513"/>
      <c r="G50" s="513"/>
      <c r="H50" s="513"/>
      <c r="I50" s="513"/>
      <c r="J50" s="513"/>
      <c r="K50" s="514"/>
      <c r="L50" s="306">
        <v>2</v>
      </c>
      <c r="M50" s="306">
        <v>3</v>
      </c>
      <c r="N50" s="515">
        <v>0</v>
      </c>
      <c r="O50" s="515"/>
      <c r="P50" s="516">
        <v>0</v>
      </c>
      <c r="Q50" s="516"/>
      <c r="R50" s="473">
        <f>R51</f>
        <v>154411.85</v>
      </c>
      <c r="S50" s="473"/>
      <c r="T50" s="474">
        <f>T51</f>
        <v>170100</v>
      </c>
      <c r="U50" s="474"/>
      <c r="V50" s="474">
        <f>V51</f>
        <v>186300</v>
      </c>
      <c r="W50" s="475"/>
    </row>
    <row r="51" spans="1:23" ht="57.6" customHeight="1">
      <c r="A51" s="278"/>
      <c r="B51" s="298"/>
      <c r="C51" s="282"/>
      <c r="D51" s="476" t="s">
        <v>314</v>
      </c>
      <c r="E51" s="476"/>
      <c r="F51" s="476"/>
      <c r="G51" s="476"/>
      <c r="H51" s="476"/>
      <c r="I51" s="476"/>
      <c r="J51" s="476"/>
      <c r="K51" s="476"/>
      <c r="L51" s="307">
        <v>2</v>
      </c>
      <c r="M51" s="307">
        <v>3</v>
      </c>
      <c r="N51" s="517">
        <v>5100000000</v>
      </c>
      <c r="O51" s="517"/>
      <c r="P51" s="518">
        <v>0</v>
      </c>
      <c r="Q51" s="518"/>
      <c r="R51" s="465">
        <f>R53</f>
        <v>154411.85</v>
      </c>
      <c r="S51" s="465"/>
      <c r="T51" s="466">
        <f>T53</f>
        <v>170100</v>
      </c>
      <c r="U51" s="466"/>
      <c r="V51" s="466">
        <f>V53</f>
        <v>186300</v>
      </c>
      <c r="W51" s="467"/>
    </row>
    <row r="52" spans="1:23" ht="17.45" customHeight="1">
      <c r="A52" s="278"/>
      <c r="B52" s="281"/>
      <c r="C52" s="282"/>
      <c r="D52" s="284"/>
      <c r="E52" s="477" t="s">
        <v>315</v>
      </c>
      <c r="F52" s="478"/>
      <c r="G52" s="478"/>
      <c r="H52" s="478"/>
      <c r="I52" s="478"/>
      <c r="J52" s="478"/>
      <c r="K52" s="479"/>
      <c r="L52" s="302">
        <v>2</v>
      </c>
      <c r="M52" s="302">
        <v>3</v>
      </c>
      <c r="N52" s="463">
        <v>5140000000</v>
      </c>
      <c r="O52" s="463"/>
      <c r="P52" s="464">
        <v>0</v>
      </c>
      <c r="Q52" s="464"/>
      <c r="R52" s="465">
        <f>R53</f>
        <v>154411.85</v>
      </c>
      <c r="S52" s="465"/>
      <c r="T52" s="466">
        <f>T53</f>
        <v>170100</v>
      </c>
      <c r="U52" s="466"/>
      <c r="V52" s="466">
        <f>V53</f>
        <v>186300</v>
      </c>
      <c r="W52" s="467"/>
    </row>
    <row r="53" spans="1:23" ht="36" customHeight="1">
      <c r="A53" s="278"/>
      <c r="B53" s="298"/>
      <c r="C53" s="282"/>
      <c r="D53" s="282"/>
      <c r="E53" s="519" t="s">
        <v>316</v>
      </c>
      <c r="F53" s="519"/>
      <c r="G53" s="519"/>
      <c r="H53" s="519"/>
      <c r="I53" s="519"/>
      <c r="J53" s="519"/>
      <c r="K53" s="519"/>
      <c r="L53" s="307">
        <v>2</v>
      </c>
      <c r="M53" s="307">
        <v>3</v>
      </c>
      <c r="N53" s="517">
        <v>5140500000</v>
      </c>
      <c r="O53" s="517"/>
      <c r="P53" s="518">
        <v>0</v>
      </c>
      <c r="Q53" s="518"/>
      <c r="R53" s="465">
        <f>R54</f>
        <v>154411.85</v>
      </c>
      <c r="S53" s="465"/>
      <c r="T53" s="466">
        <f>T54</f>
        <v>170100</v>
      </c>
      <c r="U53" s="466"/>
      <c r="V53" s="466">
        <f>V54</f>
        <v>186300</v>
      </c>
      <c r="W53" s="467"/>
    </row>
    <row r="54" spans="1:23" ht="18.600000000000001" customHeight="1">
      <c r="A54" s="555"/>
      <c r="B54" s="557"/>
      <c r="C54" s="560"/>
      <c r="D54" s="560"/>
      <c r="E54" s="590" t="s">
        <v>333</v>
      </c>
      <c r="F54" s="591"/>
      <c r="G54" s="591"/>
      <c r="H54" s="591"/>
      <c r="I54" s="591"/>
      <c r="J54" s="591"/>
      <c r="K54" s="592"/>
      <c r="L54" s="568">
        <v>2</v>
      </c>
      <c r="M54" s="568">
        <v>3</v>
      </c>
      <c r="N54" s="517">
        <v>5140551180</v>
      </c>
      <c r="O54" s="517"/>
      <c r="P54" s="518">
        <v>0</v>
      </c>
      <c r="Q54" s="518"/>
      <c r="R54" s="465">
        <f>R56+R57</f>
        <v>154411.85</v>
      </c>
      <c r="S54" s="465"/>
      <c r="T54" s="466">
        <f>T56+T57</f>
        <v>170100</v>
      </c>
      <c r="U54" s="466"/>
      <c r="V54" s="466">
        <f>V56+V57</f>
        <v>186300</v>
      </c>
      <c r="W54" s="312"/>
    </row>
    <row r="55" spans="1:23" ht="18" customHeight="1">
      <c r="A55" s="555"/>
      <c r="B55" s="557"/>
      <c r="C55" s="560"/>
      <c r="D55" s="560"/>
      <c r="E55" s="593"/>
      <c r="F55" s="594"/>
      <c r="G55" s="594"/>
      <c r="H55" s="594"/>
      <c r="I55" s="594"/>
      <c r="J55" s="594"/>
      <c r="K55" s="595"/>
      <c r="L55" s="568"/>
      <c r="M55" s="568"/>
      <c r="N55" s="517"/>
      <c r="O55" s="517"/>
      <c r="P55" s="518"/>
      <c r="Q55" s="518"/>
      <c r="R55" s="465"/>
      <c r="S55" s="465"/>
      <c r="T55" s="466"/>
      <c r="U55" s="466"/>
      <c r="V55" s="466"/>
      <c r="W55" s="312"/>
    </row>
    <row r="56" spans="1:23" ht="27.6" customHeight="1">
      <c r="A56" s="278"/>
      <c r="B56" s="298"/>
      <c r="C56" s="282"/>
      <c r="D56" s="282"/>
      <c r="E56" s="282"/>
      <c r="F56" s="520" t="s">
        <v>318</v>
      </c>
      <c r="G56" s="520"/>
      <c r="H56" s="520"/>
      <c r="I56" s="520"/>
      <c r="J56" s="520"/>
      <c r="K56" s="521"/>
      <c r="L56" s="307">
        <v>2</v>
      </c>
      <c r="M56" s="307">
        <v>3</v>
      </c>
      <c r="N56" s="517">
        <v>5140551180</v>
      </c>
      <c r="O56" s="517"/>
      <c r="P56" s="518">
        <v>120</v>
      </c>
      <c r="Q56" s="518"/>
      <c r="R56" s="465">
        <f>'прил 8'!Q63</f>
        <v>149391.88</v>
      </c>
      <c r="S56" s="465"/>
      <c r="T56" s="466">
        <v>169000</v>
      </c>
      <c r="U56" s="466"/>
      <c r="V56" s="311">
        <v>185000</v>
      </c>
      <c r="W56" s="312"/>
    </row>
    <row r="57" spans="1:23" ht="13.5" customHeight="1">
      <c r="A57" s="555"/>
      <c r="B57" s="557"/>
      <c r="C57" s="560"/>
      <c r="D57" s="560"/>
      <c r="E57" s="560"/>
      <c r="F57" s="596" t="s">
        <v>320</v>
      </c>
      <c r="G57" s="596"/>
      <c r="H57" s="596"/>
      <c r="I57" s="596"/>
      <c r="J57" s="596"/>
      <c r="K57" s="597"/>
      <c r="L57" s="568">
        <v>2</v>
      </c>
      <c r="M57" s="568">
        <v>3</v>
      </c>
      <c r="N57" s="517">
        <v>5140551180</v>
      </c>
      <c r="O57" s="517"/>
      <c r="P57" s="518">
        <v>240</v>
      </c>
      <c r="Q57" s="518"/>
      <c r="R57" s="465">
        <f>'прил 8'!Q66</f>
        <v>5019.97</v>
      </c>
      <c r="S57" s="465"/>
      <c r="T57" s="466">
        <v>1100</v>
      </c>
      <c r="U57" s="466"/>
      <c r="V57" s="466">
        <v>1300</v>
      </c>
      <c r="W57" s="312"/>
    </row>
    <row r="58" spans="1:23" ht="24" customHeight="1">
      <c r="A58" s="555"/>
      <c r="B58" s="558"/>
      <c r="C58" s="561"/>
      <c r="D58" s="561"/>
      <c r="E58" s="561"/>
      <c r="F58" s="598"/>
      <c r="G58" s="598"/>
      <c r="H58" s="598"/>
      <c r="I58" s="598"/>
      <c r="J58" s="598"/>
      <c r="K58" s="599"/>
      <c r="L58" s="568"/>
      <c r="M58" s="568"/>
      <c r="N58" s="517"/>
      <c r="O58" s="517"/>
      <c r="P58" s="518"/>
      <c r="Q58" s="518"/>
      <c r="R58" s="465"/>
      <c r="S58" s="465"/>
      <c r="T58" s="466"/>
      <c r="U58" s="466"/>
      <c r="V58" s="466"/>
      <c r="W58" s="312"/>
    </row>
    <row r="59" spans="1:23">
      <c r="A59" s="555"/>
      <c r="B59" s="528" t="s">
        <v>334</v>
      </c>
      <c r="C59" s="529"/>
      <c r="D59" s="529"/>
      <c r="E59" s="529"/>
      <c r="F59" s="529"/>
      <c r="G59" s="529"/>
      <c r="H59" s="529"/>
      <c r="I59" s="529"/>
      <c r="J59" s="529"/>
      <c r="K59" s="529"/>
      <c r="L59" s="566">
        <v>3</v>
      </c>
      <c r="M59" s="566">
        <v>0</v>
      </c>
      <c r="N59" s="471">
        <v>0</v>
      </c>
      <c r="O59" s="471"/>
      <c r="P59" s="472">
        <v>0</v>
      </c>
      <c r="Q59" s="472"/>
      <c r="R59" s="473">
        <f>R61+R68</f>
        <v>49696.959999999999</v>
      </c>
      <c r="S59" s="473"/>
      <c r="T59" s="474">
        <f>T61+T68</f>
        <v>10000</v>
      </c>
      <c r="U59" s="474"/>
      <c r="V59" s="474">
        <f>V61+V68</f>
        <v>10000</v>
      </c>
      <c r="W59" s="475"/>
    </row>
    <row r="60" spans="1:23" ht="13.5" customHeight="1">
      <c r="A60" s="555"/>
      <c r="B60" s="528"/>
      <c r="C60" s="529"/>
      <c r="D60" s="529"/>
      <c r="E60" s="529"/>
      <c r="F60" s="529"/>
      <c r="G60" s="529"/>
      <c r="H60" s="529"/>
      <c r="I60" s="529"/>
      <c r="J60" s="529"/>
      <c r="K60" s="529"/>
      <c r="L60" s="566"/>
      <c r="M60" s="566"/>
      <c r="N60" s="471"/>
      <c r="O60" s="471"/>
      <c r="P60" s="472"/>
      <c r="Q60" s="472"/>
      <c r="R60" s="473"/>
      <c r="S60" s="473"/>
      <c r="T60" s="474"/>
      <c r="U60" s="474"/>
      <c r="V60" s="474"/>
      <c r="W60" s="475"/>
    </row>
    <row r="61" spans="1:23" s="275" customFormat="1" ht="41.45" customHeight="1">
      <c r="A61" s="278"/>
      <c r="B61" s="299"/>
      <c r="C61" s="522" t="s">
        <v>293</v>
      </c>
      <c r="D61" s="522"/>
      <c r="E61" s="522"/>
      <c r="F61" s="522"/>
      <c r="G61" s="522"/>
      <c r="H61" s="522"/>
      <c r="I61" s="522"/>
      <c r="J61" s="522"/>
      <c r="K61" s="522"/>
      <c r="L61" s="302">
        <v>3</v>
      </c>
      <c r="M61" s="302">
        <v>10</v>
      </c>
      <c r="N61" s="463">
        <v>0</v>
      </c>
      <c r="O61" s="463"/>
      <c r="P61" s="464">
        <v>0</v>
      </c>
      <c r="Q61" s="464"/>
      <c r="R61" s="465">
        <f>R62</f>
        <v>42696.959999999999</v>
      </c>
      <c r="S61" s="465"/>
      <c r="T61" s="466">
        <f>T62</f>
        <v>5000</v>
      </c>
      <c r="U61" s="466"/>
      <c r="V61" s="466">
        <f>V62</f>
        <v>5000</v>
      </c>
      <c r="W61" s="467"/>
    </row>
    <row r="62" spans="1:23" ht="61.5" customHeight="1">
      <c r="A62" s="278"/>
      <c r="B62" s="281"/>
      <c r="C62" s="282"/>
      <c r="D62" s="476" t="s">
        <v>314</v>
      </c>
      <c r="E62" s="476"/>
      <c r="F62" s="476"/>
      <c r="G62" s="476"/>
      <c r="H62" s="476"/>
      <c r="I62" s="476"/>
      <c r="J62" s="476"/>
      <c r="K62" s="476"/>
      <c r="L62" s="302">
        <v>3</v>
      </c>
      <c r="M62" s="302">
        <v>10</v>
      </c>
      <c r="N62" s="463">
        <v>5100000000</v>
      </c>
      <c r="O62" s="463"/>
      <c r="P62" s="464">
        <v>0</v>
      </c>
      <c r="Q62" s="464"/>
      <c r="R62" s="465">
        <f>R64</f>
        <v>42696.959999999999</v>
      </c>
      <c r="S62" s="465"/>
      <c r="T62" s="466">
        <f>T64</f>
        <v>5000</v>
      </c>
      <c r="U62" s="466"/>
      <c r="V62" s="466">
        <f>V64</f>
        <v>5000</v>
      </c>
      <c r="W62" s="467"/>
    </row>
    <row r="63" spans="1:23" ht="17.45" customHeight="1">
      <c r="A63" s="278"/>
      <c r="B63" s="281"/>
      <c r="C63" s="282"/>
      <c r="D63" s="284"/>
      <c r="E63" s="477" t="s">
        <v>315</v>
      </c>
      <c r="F63" s="478"/>
      <c r="G63" s="478"/>
      <c r="H63" s="478"/>
      <c r="I63" s="478"/>
      <c r="J63" s="478"/>
      <c r="K63" s="479"/>
      <c r="L63" s="302">
        <v>3</v>
      </c>
      <c r="M63" s="302">
        <v>10</v>
      </c>
      <c r="N63" s="463">
        <v>5140000000</v>
      </c>
      <c r="O63" s="463"/>
      <c r="P63" s="464">
        <v>0</v>
      </c>
      <c r="Q63" s="464"/>
      <c r="R63" s="465">
        <f>R64</f>
        <v>42696.959999999999</v>
      </c>
      <c r="S63" s="465"/>
      <c r="T63" s="466">
        <f>T64</f>
        <v>5000</v>
      </c>
      <c r="U63" s="466"/>
      <c r="V63" s="466">
        <f>V64</f>
        <v>5000</v>
      </c>
      <c r="W63" s="467"/>
    </row>
    <row r="64" spans="1:23" ht="36" customHeight="1">
      <c r="A64" s="278"/>
      <c r="B64" s="281"/>
      <c r="C64" s="282"/>
      <c r="D64" s="282"/>
      <c r="E64" s="476" t="s">
        <v>335</v>
      </c>
      <c r="F64" s="476"/>
      <c r="G64" s="476"/>
      <c r="H64" s="476"/>
      <c r="I64" s="476"/>
      <c r="J64" s="476"/>
      <c r="K64" s="476"/>
      <c r="L64" s="302">
        <v>3</v>
      </c>
      <c r="M64" s="302">
        <v>10</v>
      </c>
      <c r="N64" s="463">
        <v>5140100000</v>
      </c>
      <c r="O64" s="463"/>
      <c r="P64" s="464">
        <v>0</v>
      </c>
      <c r="Q64" s="464"/>
      <c r="R64" s="465">
        <f>R65</f>
        <v>42696.959999999999</v>
      </c>
      <c r="S64" s="465"/>
      <c r="T64" s="466">
        <f>T65</f>
        <v>5000</v>
      </c>
      <c r="U64" s="466"/>
      <c r="V64" s="466">
        <f>V65</f>
        <v>5000</v>
      </c>
      <c r="W64" s="467"/>
    </row>
    <row r="65" spans="1:23" ht="40.9" customHeight="1">
      <c r="A65" s="278"/>
      <c r="B65" s="281"/>
      <c r="C65" s="282"/>
      <c r="D65" s="282"/>
      <c r="E65" s="476" t="s">
        <v>336</v>
      </c>
      <c r="F65" s="476"/>
      <c r="G65" s="476"/>
      <c r="H65" s="476"/>
      <c r="I65" s="476"/>
      <c r="J65" s="476"/>
      <c r="K65" s="476"/>
      <c r="L65" s="302">
        <v>3</v>
      </c>
      <c r="M65" s="302">
        <v>10</v>
      </c>
      <c r="N65" s="463">
        <v>5140195020</v>
      </c>
      <c r="O65" s="463"/>
      <c r="P65" s="464">
        <v>0</v>
      </c>
      <c r="Q65" s="464"/>
      <c r="R65" s="465">
        <f>R66</f>
        <v>42696.959999999999</v>
      </c>
      <c r="S65" s="465"/>
      <c r="T65" s="466">
        <f>T66</f>
        <v>5000</v>
      </c>
      <c r="U65" s="466"/>
      <c r="V65" s="466">
        <f>V66</f>
        <v>5000</v>
      </c>
      <c r="W65" s="467"/>
    </row>
    <row r="66" spans="1:23" ht="13.15" customHeight="1">
      <c r="A66" s="555"/>
      <c r="B66" s="556"/>
      <c r="C66" s="560"/>
      <c r="D66" s="560"/>
      <c r="E66" s="564"/>
      <c r="F66" s="522" t="s">
        <v>320</v>
      </c>
      <c r="G66" s="522"/>
      <c r="H66" s="522"/>
      <c r="I66" s="522"/>
      <c r="J66" s="522"/>
      <c r="K66" s="522"/>
      <c r="L66" s="567">
        <v>3</v>
      </c>
      <c r="M66" s="567">
        <v>10</v>
      </c>
      <c r="N66" s="463">
        <v>5140195020</v>
      </c>
      <c r="O66" s="463"/>
      <c r="P66" s="527">
        <v>240</v>
      </c>
      <c r="Q66" s="527"/>
      <c r="R66" s="465">
        <f>'прил 8'!Q74</f>
        <v>42696.959999999999</v>
      </c>
      <c r="S66" s="465"/>
      <c r="T66" s="466">
        <v>5000</v>
      </c>
      <c r="U66" s="466"/>
      <c r="V66" s="466">
        <v>5000</v>
      </c>
      <c r="W66" s="467"/>
    </row>
    <row r="67" spans="1:23" ht="24" customHeight="1">
      <c r="A67" s="555"/>
      <c r="B67" s="556"/>
      <c r="C67" s="560"/>
      <c r="D67" s="560"/>
      <c r="E67" s="564"/>
      <c r="F67" s="522"/>
      <c r="G67" s="522"/>
      <c r="H67" s="522"/>
      <c r="I67" s="522"/>
      <c r="J67" s="522"/>
      <c r="K67" s="522"/>
      <c r="L67" s="567"/>
      <c r="M67" s="567"/>
      <c r="N67" s="463"/>
      <c r="O67" s="463"/>
      <c r="P67" s="527"/>
      <c r="Q67" s="527"/>
      <c r="R67" s="465"/>
      <c r="S67" s="465"/>
      <c r="T67" s="466"/>
      <c r="U67" s="466"/>
      <c r="V67" s="466"/>
      <c r="W67" s="467"/>
    </row>
    <row r="68" spans="1:23" ht="33.6" customHeight="1">
      <c r="A68" s="278"/>
      <c r="B68" s="281"/>
      <c r="C68" s="282"/>
      <c r="D68" s="282"/>
      <c r="E68" s="290"/>
      <c r="F68" s="523" t="s">
        <v>295</v>
      </c>
      <c r="G68" s="523"/>
      <c r="H68" s="523"/>
      <c r="I68" s="523"/>
      <c r="J68" s="523"/>
      <c r="K68" s="523"/>
      <c r="L68" s="304">
        <v>3</v>
      </c>
      <c r="M68" s="304">
        <v>14</v>
      </c>
      <c r="N68" s="471">
        <v>0</v>
      </c>
      <c r="O68" s="471"/>
      <c r="P68" s="524">
        <v>0</v>
      </c>
      <c r="Q68" s="524"/>
      <c r="R68" s="473">
        <f>R72</f>
        <v>7000</v>
      </c>
      <c r="S68" s="473"/>
      <c r="T68" s="474">
        <f>T72</f>
        <v>5000</v>
      </c>
      <c r="U68" s="474"/>
      <c r="V68" s="474">
        <f>V72</f>
        <v>5000</v>
      </c>
      <c r="W68" s="475"/>
    </row>
    <row r="69" spans="1:23" ht="58.5" customHeight="1">
      <c r="A69" s="278"/>
      <c r="B69" s="281"/>
      <c r="C69" s="282"/>
      <c r="D69" s="476" t="s">
        <v>314</v>
      </c>
      <c r="E69" s="476"/>
      <c r="F69" s="476"/>
      <c r="G69" s="476"/>
      <c r="H69" s="476"/>
      <c r="I69" s="476"/>
      <c r="J69" s="476"/>
      <c r="K69" s="476"/>
      <c r="L69" s="302">
        <v>3</v>
      </c>
      <c r="M69" s="302">
        <v>14</v>
      </c>
      <c r="N69" s="463">
        <v>5100000000</v>
      </c>
      <c r="O69" s="463"/>
      <c r="P69" s="464">
        <v>0</v>
      </c>
      <c r="Q69" s="464"/>
      <c r="R69" s="465">
        <f>R71</f>
        <v>7000</v>
      </c>
      <c r="S69" s="465"/>
      <c r="T69" s="466">
        <f>T71</f>
        <v>5000</v>
      </c>
      <c r="U69" s="466"/>
      <c r="V69" s="466">
        <f>V71</f>
        <v>5000</v>
      </c>
      <c r="W69" s="467"/>
    </row>
    <row r="70" spans="1:23" ht="17.45" customHeight="1">
      <c r="A70" s="278"/>
      <c r="B70" s="281"/>
      <c r="C70" s="282"/>
      <c r="D70" s="284"/>
      <c r="E70" s="477" t="s">
        <v>315</v>
      </c>
      <c r="F70" s="478"/>
      <c r="G70" s="478"/>
      <c r="H70" s="478"/>
      <c r="I70" s="478"/>
      <c r="J70" s="478"/>
      <c r="K70" s="479"/>
      <c r="L70" s="302">
        <v>3</v>
      </c>
      <c r="M70" s="302">
        <v>14</v>
      </c>
      <c r="N70" s="463">
        <v>5140000000</v>
      </c>
      <c r="O70" s="463"/>
      <c r="P70" s="464">
        <v>0</v>
      </c>
      <c r="Q70" s="464"/>
      <c r="R70" s="465">
        <f>R71</f>
        <v>7000</v>
      </c>
      <c r="S70" s="465"/>
      <c r="T70" s="466">
        <f>T71</f>
        <v>5000</v>
      </c>
      <c r="U70" s="466"/>
      <c r="V70" s="466">
        <f>V71</f>
        <v>5000</v>
      </c>
      <c r="W70" s="467"/>
    </row>
    <row r="71" spans="1:23" ht="36" customHeight="1">
      <c r="A71" s="278"/>
      <c r="B71" s="281"/>
      <c r="C71" s="282"/>
      <c r="D71" s="282"/>
      <c r="E71" s="476" t="s">
        <v>335</v>
      </c>
      <c r="F71" s="476"/>
      <c r="G71" s="476"/>
      <c r="H71" s="476"/>
      <c r="I71" s="476"/>
      <c r="J71" s="476"/>
      <c r="K71" s="476"/>
      <c r="L71" s="302">
        <v>3</v>
      </c>
      <c r="M71" s="302">
        <v>14</v>
      </c>
      <c r="N71" s="463">
        <v>5140100000</v>
      </c>
      <c r="O71" s="463"/>
      <c r="P71" s="464">
        <v>0</v>
      </c>
      <c r="Q71" s="464"/>
      <c r="R71" s="465">
        <f>R72</f>
        <v>7000</v>
      </c>
      <c r="S71" s="465"/>
      <c r="T71" s="466">
        <f>T72</f>
        <v>5000</v>
      </c>
      <c r="U71" s="466"/>
      <c r="V71" s="466">
        <f>V72</f>
        <v>5000</v>
      </c>
      <c r="W71" s="467"/>
    </row>
    <row r="72" spans="1:23" ht="30" customHeight="1">
      <c r="A72" s="278"/>
      <c r="B72" s="293"/>
      <c r="C72" s="294"/>
      <c r="D72" s="294"/>
      <c r="E72" s="295"/>
      <c r="F72" s="525" t="s">
        <v>337</v>
      </c>
      <c r="G72" s="525"/>
      <c r="H72" s="525"/>
      <c r="I72" s="525"/>
      <c r="J72" s="525"/>
      <c r="K72" s="526"/>
      <c r="L72" s="302">
        <v>3</v>
      </c>
      <c r="M72" s="302">
        <v>14</v>
      </c>
      <c r="N72" s="463">
        <v>5140120040</v>
      </c>
      <c r="O72" s="463"/>
      <c r="P72" s="527">
        <v>0</v>
      </c>
      <c r="Q72" s="527"/>
      <c r="R72" s="465">
        <f>R73</f>
        <v>7000</v>
      </c>
      <c r="S72" s="465"/>
      <c r="T72" s="466">
        <f>T73</f>
        <v>5000</v>
      </c>
      <c r="U72" s="466"/>
      <c r="V72" s="466">
        <f>V73</f>
        <v>5000</v>
      </c>
      <c r="W72" s="467"/>
    </row>
    <row r="73" spans="1:23" ht="13.15" customHeight="1">
      <c r="A73" s="555"/>
      <c r="B73" s="556"/>
      <c r="C73" s="560"/>
      <c r="D73" s="560"/>
      <c r="E73" s="564"/>
      <c r="F73" s="476" t="s">
        <v>320</v>
      </c>
      <c r="G73" s="476"/>
      <c r="H73" s="476"/>
      <c r="I73" s="476"/>
      <c r="J73" s="476"/>
      <c r="K73" s="476"/>
      <c r="L73" s="567">
        <v>3</v>
      </c>
      <c r="M73" s="567">
        <v>14</v>
      </c>
      <c r="N73" s="463">
        <v>5140120040</v>
      </c>
      <c r="O73" s="463"/>
      <c r="P73" s="527">
        <v>240</v>
      </c>
      <c r="Q73" s="527"/>
      <c r="R73" s="465">
        <f>'прил 8'!Q81</f>
        <v>7000</v>
      </c>
      <c r="S73" s="465"/>
      <c r="T73" s="466">
        <v>5000</v>
      </c>
      <c r="U73" s="466"/>
      <c r="V73" s="466">
        <v>5000</v>
      </c>
      <c r="W73" s="312"/>
    </row>
    <row r="74" spans="1:23" ht="24.6" customHeight="1">
      <c r="A74" s="555"/>
      <c r="B74" s="559"/>
      <c r="C74" s="562"/>
      <c r="D74" s="562"/>
      <c r="E74" s="562"/>
      <c r="F74" s="476"/>
      <c r="G74" s="476"/>
      <c r="H74" s="476"/>
      <c r="I74" s="476"/>
      <c r="J74" s="476"/>
      <c r="K74" s="476"/>
      <c r="L74" s="567"/>
      <c r="M74" s="567"/>
      <c r="N74" s="463"/>
      <c r="O74" s="463"/>
      <c r="P74" s="527"/>
      <c r="Q74" s="527"/>
      <c r="R74" s="465"/>
      <c r="S74" s="465"/>
      <c r="T74" s="466"/>
      <c r="U74" s="466"/>
      <c r="V74" s="466"/>
      <c r="W74" s="312"/>
    </row>
    <row r="75" spans="1:23">
      <c r="A75" s="278"/>
      <c r="B75" s="528" t="s">
        <v>338</v>
      </c>
      <c r="C75" s="529"/>
      <c r="D75" s="529"/>
      <c r="E75" s="529"/>
      <c r="F75" s="529"/>
      <c r="G75" s="529"/>
      <c r="H75" s="529"/>
      <c r="I75" s="529"/>
      <c r="J75" s="529"/>
      <c r="K75" s="529"/>
      <c r="L75" s="304">
        <v>4</v>
      </c>
      <c r="M75" s="304">
        <v>0</v>
      </c>
      <c r="N75" s="471">
        <v>0</v>
      </c>
      <c r="O75" s="471"/>
      <c r="P75" s="472">
        <v>0</v>
      </c>
      <c r="Q75" s="472"/>
      <c r="R75" s="473">
        <f>R76+R87</f>
        <v>2040416.95</v>
      </c>
      <c r="S75" s="473"/>
      <c r="T75" s="474">
        <f>T76</f>
        <v>560000</v>
      </c>
      <c r="U75" s="474"/>
      <c r="V75" s="474">
        <f>V76</f>
        <v>582000</v>
      </c>
      <c r="W75" s="475"/>
    </row>
    <row r="76" spans="1:23">
      <c r="A76" s="278"/>
      <c r="B76" s="281"/>
      <c r="C76" s="529" t="s">
        <v>298</v>
      </c>
      <c r="D76" s="529"/>
      <c r="E76" s="529"/>
      <c r="F76" s="529"/>
      <c r="G76" s="529"/>
      <c r="H76" s="529"/>
      <c r="I76" s="529"/>
      <c r="J76" s="529"/>
      <c r="K76" s="529"/>
      <c r="L76" s="304">
        <v>4</v>
      </c>
      <c r="M76" s="304">
        <v>9</v>
      </c>
      <c r="N76" s="471">
        <v>0</v>
      </c>
      <c r="O76" s="471"/>
      <c r="P76" s="472">
        <v>0</v>
      </c>
      <c r="Q76" s="472"/>
      <c r="R76" s="473">
        <f>R77</f>
        <v>2010416.95</v>
      </c>
      <c r="S76" s="473"/>
      <c r="T76" s="474">
        <f>T77</f>
        <v>560000</v>
      </c>
      <c r="U76" s="474"/>
      <c r="V76" s="474">
        <f>V77</f>
        <v>582000</v>
      </c>
      <c r="W76" s="475"/>
    </row>
    <row r="77" spans="1:23" ht="60.75" customHeight="1">
      <c r="A77" s="278"/>
      <c r="B77" s="281"/>
      <c r="C77" s="282"/>
      <c r="D77" s="530" t="s">
        <v>314</v>
      </c>
      <c r="E77" s="530"/>
      <c r="F77" s="530"/>
      <c r="G77" s="530"/>
      <c r="H77" s="530"/>
      <c r="I77" s="530"/>
      <c r="J77" s="530"/>
      <c r="K77" s="530"/>
      <c r="L77" s="327">
        <v>4</v>
      </c>
      <c r="M77" s="327">
        <v>9</v>
      </c>
      <c r="N77" s="531">
        <v>5100000000</v>
      </c>
      <c r="O77" s="531"/>
      <c r="P77" s="532">
        <v>0</v>
      </c>
      <c r="Q77" s="532"/>
      <c r="R77" s="465">
        <f>R79</f>
        <v>2010416.95</v>
      </c>
      <c r="S77" s="465"/>
      <c r="T77" s="465">
        <f>T79</f>
        <v>560000</v>
      </c>
      <c r="U77" s="465"/>
      <c r="V77" s="465">
        <f>V79</f>
        <v>582000</v>
      </c>
      <c r="W77" s="480"/>
    </row>
    <row r="78" spans="1:23" ht="17.45" customHeight="1">
      <c r="A78" s="278"/>
      <c r="B78" s="281"/>
      <c r="C78" s="282"/>
      <c r="D78" s="284"/>
      <c r="E78" s="477" t="s">
        <v>315</v>
      </c>
      <c r="F78" s="478"/>
      <c r="G78" s="478"/>
      <c r="H78" s="478"/>
      <c r="I78" s="478"/>
      <c r="J78" s="478"/>
      <c r="K78" s="479"/>
      <c r="L78" s="302">
        <v>4</v>
      </c>
      <c r="M78" s="302">
        <v>9</v>
      </c>
      <c r="N78" s="463">
        <v>5140000000</v>
      </c>
      <c r="O78" s="463"/>
      <c r="P78" s="464">
        <v>0</v>
      </c>
      <c r="Q78" s="464"/>
      <c r="R78" s="465">
        <f>R79</f>
        <v>2010416.95</v>
      </c>
      <c r="S78" s="465"/>
      <c r="T78" s="466">
        <f>T79</f>
        <v>560000</v>
      </c>
      <c r="U78" s="466"/>
      <c r="V78" s="466">
        <f>V79</f>
        <v>582000</v>
      </c>
      <c r="W78" s="467"/>
    </row>
    <row r="79" spans="1:23" ht="38.450000000000003" customHeight="1">
      <c r="A79" s="278"/>
      <c r="B79" s="281"/>
      <c r="C79" s="282"/>
      <c r="D79" s="319"/>
      <c r="E79" s="530" t="s">
        <v>339</v>
      </c>
      <c r="F79" s="530"/>
      <c r="G79" s="530"/>
      <c r="H79" s="530"/>
      <c r="I79" s="530"/>
      <c r="J79" s="530"/>
      <c r="K79" s="530"/>
      <c r="L79" s="327">
        <v>4</v>
      </c>
      <c r="M79" s="327">
        <v>9</v>
      </c>
      <c r="N79" s="531">
        <v>5140200000</v>
      </c>
      <c r="O79" s="531"/>
      <c r="P79" s="532">
        <v>0</v>
      </c>
      <c r="Q79" s="532"/>
      <c r="R79" s="465">
        <f>R80</f>
        <v>2010416.95</v>
      </c>
      <c r="S79" s="465"/>
      <c r="T79" s="465">
        <f>T80</f>
        <v>560000</v>
      </c>
      <c r="U79" s="465"/>
      <c r="V79" s="465">
        <f>V80</f>
        <v>582000</v>
      </c>
      <c r="W79" s="480"/>
    </row>
    <row r="80" spans="1:23" ht="36" customHeight="1">
      <c r="A80" s="278"/>
      <c r="B80" s="281"/>
      <c r="C80" s="282"/>
      <c r="D80" s="319"/>
      <c r="E80" s="530" t="s">
        <v>340</v>
      </c>
      <c r="F80" s="530"/>
      <c r="G80" s="530"/>
      <c r="H80" s="530"/>
      <c r="I80" s="530"/>
      <c r="J80" s="530"/>
      <c r="K80" s="530"/>
      <c r="L80" s="327">
        <v>4</v>
      </c>
      <c r="M80" s="327">
        <v>9</v>
      </c>
      <c r="N80" s="531">
        <v>5140295280</v>
      </c>
      <c r="O80" s="531"/>
      <c r="P80" s="532">
        <v>0</v>
      </c>
      <c r="Q80" s="532"/>
      <c r="R80" s="465">
        <f>R81</f>
        <v>2010416.95</v>
      </c>
      <c r="S80" s="465"/>
      <c r="T80" s="465">
        <f>T81</f>
        <v>560000</v>
      </c>
      <c r="U80" s="465"/>
      <c r="V80" s="465">
        <f>V81</f>
        <v>582000</v>
      </c>
      <c r="W80" s="480"/>
    </row>
    <row r="81" spans="1:23" ht="13.15" customHeight="1">
      <c r="A81" s="555"/>
      <c r="B81" s="556"/>
      <c r="C81" s="560"/>
      <c r="D81" s="563"/>
      <c r="E81" s="565"/>
      <c r="F81" s="530" t="s">
        <v>320</v>
      </c>
      <c r="G81" s="530"/>
      <c r="H81" s="530"/>
      <c r="I81" s="530"/>
      <c r="J81" s="530"/>
      <c r="K81" s="530"/>
      <c r="L81" s="569">
        <v>4</v>
      </c>
      <c r="M81" s="569">
        <v>9</v>
      </c>
      <c r="N81" s="531">
        <v>5140295280</v>
      </c>
      <c r="O81" s="531"/>
      <c r="P81" s="532">
        <v>240</v>
      </c>
      <c r="Q81" s="532"/>
      <c r="R81" s="465">
        <f>'прил 8'!Q89</f>
        <v>2010416.95</v>
      </c>
      <c r="S81" s="465"/>
      <c r="T81" s="465">
        <v>560000</v>
      </c>
      <c r="U81" s="465"/>
      <c r="V81" s="465">
        <v>582000</v>
      </c>
      <c r="W81" s="312"/>
    </row>
    <row r="82" spans="1:23" ht="27.75" customHeight="1">
      <c r="A82" s="555"/>
      <c r="B82" s="556"/>
      <c r="C82" s="560"/>
      <c r="D82" s="563"/>
      <c r="E82" s="565"/>
      <c r="F82" s="530"/>
      <c r="G82" s="530"/>
      <c r="H82" s="530"/>
      <c r="I82" s="530"/>
      <c r="J82" s="530"/>
      <c r="K82" s="530"/>
      <c r="L82" s="569"/>
      <c r="M82" s="569"/>
      <c r="N82" s="531"/>
      <c r="O82" s="531"/>
      <c r="P82" s="532"/>
      <c r="Q82" s="532"/>
      <c r="R82" s="465"/>
      <c r="S82" s="465"/>
      <c r="T82" s="465"/>
      <c r="U82" s="465"/>
      <c r="V82" s="465"/>
      <c r="W82" s="312"/>
    </row>
    <row r="83" spans="1:23" ht="27.75" customHeight="1">
      <c r="A83" s="300"/>
      <c r="B83" s="281"/>
      <c r="C83" s="291"/>
      <c r="D83" s="320"/>
      <c r="E83" s="322"/>
      <c r="F83" s="322"/>
      <c r="G83" s="322"/>
      <c r="H83" s="533" t="s">
        <v>300</v>
      </c>
      <c r="I83" s="534"/>
      <c r="J83" s="534"/>
      <c r="K83" s="535"/>
      <c r="L83" s="328">
        <v>4</v>
      </c>
      <c r="M83" s="328">
        <v>12</v>
      </c>
      <c r="N83" s="471">
        <v>0</v>
      </c>
      <c r="O83" s="471"/>
      <c r="P83" s="329"/>
      <c r="Q83" s="329">
        <v>0</v>
      </c>
      <c r="R83" s="493">
        <f>R84</f>
        <v>30000</v>
      </c>
      <c r="S83" s="494"/>
      <c r="T83" s="493">
        <v>0</v>
      </c>
      <c r="U83" s="494"/>
      <c r="V83" s="493">
        <v>0</v>
      </c>
      <c r="W83" s="536"/>
    </row>
    <row r="84" spans="1:23" ht="27.75" customHeight="1">
      <c r="A84" s="278"/>
      <c r="B84" s="281"/>
      <c r="C84" s="282"/>
      <c r="D84" s="476" t="s">
        <v>341</v>
      </c>
      <c r="E84" s="476"/>
      <c r="F84" s="476"/>
      <c r="G84" s="476"/>
      <c r="H84" s="476"/>
      <c r="I84" s="476"/>
      <c r="J84" s="476"/>
      <c r="K84" s="476"/>
      <c r="L84" s="327">
        <v>4</v>
      </c>
      <c r="M84" s="327">
        <v>12</v>
      </c>
      <c r="N84" s="463">
        <v>5100000000</v>
      </c>
      <c r="O84" s="463"/>
      <c r="P84" s="464">
        <v>0</v>
      </c>
      <c r="Q84" s="464"/>
      <c r="R84" s="466">
        <f>R85</f>
        <v>30000</v>
      </c>
      <c r="S84" s="466"/>
      <c r="T84" s="466">
        <v>0</v>
      </c>
      <c r="U84" s="466"/>
      <c r="V84" s="466">
        <v>0</v>
      </c>
      <c r="W84" s="467"/>
    </row>
    <row r="85" spans="1:23" ht="27.75" customHeight="1">
      <c r="A85" s="278"/>
      <c r="B85" s="281"/>
      <c r="C85" s="282"/>
      <c r="D85" s="284"/>
      <c r="E85" s="477" t="s">
        <v>315</v>
      </c>
      <c r="F85" s="478"/>
      <c r="G85" s="478"/>
      <c r="H85" s="478"/>
      <c r="I85" s="478"/>
      <c r="J85" s="478"/>
      <c r="K85" s="479"/>
      <c r="L85" s="327">
        <v>4</v>
      </c>
      <c r="M85" s="327">
        <v>12</v>
      </c>
      <c r="N85" s="463">
        <v>5140000000</v>
      </c>
      <c r="O85" s="463"/>
      <c r="P85" s="464">
        <v>0</v>
      </c>
      <c r="Q85" s="464"/>
      <c r="R85" s="466">
        <f>R86</f>
        <v>30000</v>
      </c>
      <c r="S85" s="466"/>
      <c r="T85" s="466">
        <v>0</v>
      </c>
      <c r="U85" s="466"/>
      <c r="V85" s="466">
        <v>0</v>
      </c>
      <c r="W85" s="467"/>
    </row>
    <row r="86" spans="1:23" ht="27.75" customHeight="1">
      <c r="A86" s="278"/>
      <c r="B86" s="281"/>
      <c r="C86" s="282"/>
      <c r="D86" s="477" t="s">
        <v>342</v>
      </c>
      <c r="E86" s="478"/>
      <c r="F86" s="478"/>
      <c r="G86" s="478"/>
      <c r="H86" s="478"/>
      <c r="I86" s="478"/>
      <c r="J86" s="478"/>
      <c r="K86" s="479"/>
      <c r="L86" s="327">
        <v>4</v>
      </c>
      <c r="M86" s="327">
        <v>12</v>
      </c>
      <c r="N86" s="463">
        <v>5140300000</v>
      </c>
      <c r="O86" s="463"/>
      <c r="P86" s="464">
        <v>0</v>
      </c>
      <c r="Q86" s="464"/>
      <c r="R86" s="466">
        <f>R87</f>
        <v>30000</v>
      </c>
      <c r="S86" s="466"/>
      <c r="T86" s="466">
        <v>0</v>
      </c>
      <c r="U86" s="466"/>
      <c r="V86" s="466">
        <v>0</v>
      </c>
      <c r="W86" s="467"/>
    </row>
    <row r="87" spans="1:23" ht="61.5" customHeight="1">
      <c r="A87" s="278"/>
      <c r="B87" s="281"/>
      <c r="C87" s="291"/>
      <c r="D87" s="320"/>
      <c r="E87" s="321"/>
      <c r="F87" s="318"/>
      <c r="G87" s="318"/>
      <c r="H87" s="537" t="s">
        <v>343</v>
      </c>
      <c r="I87" s="538"/>
      <c r="J87" s="538"/>
      <c r="K87" s="539"/>
      <c r="L87" s="327">
        <v>4</v>
      </c>
      <c r="M87" s="327">
        <v>12</v>
      </c>
      <c r="N87" s="463">
        <v>5140390050</v>
      </c>
      <c r="O87" s="463"/>
      <c r="P87" s="464">
        <v>0</v>
      </c>
      <c r="Q87" s="464"/>
      <c r="R87" s="466">
        <f>R88</f>
        <v>30000</v>
      </c>
      <c r="S87" s="466"/>
      <c r="T87" s="466">
        <v>0</v>
      </c>
      <c r="U87" s="466"/>
      <c r="V87" s="311">
        <v>0</v>
      </c>
      <c r="W87" s="312"/>
    </row>
    <row r="88" spans="1:23" ht="42.75" customHeight="1">
      <c r="A88" s="278"/>
      <c r="B88" s="281"/>
      <c r="C88" s="291"/>
      <c r="D88" s="320"/>
      <c r="E88" s="321"/>
      <c r="F88" s="318"/>
      <c r="G88" s="318"/>
      <c r="H88" s="537" t="s">
        <v>320</v>
      </c>
      <c r="I88" s="538"/>
      <c r="J88" s="538"/>
      <c r="K88" s="539"/>
      <c r="L88" s="327">
        <v>4</v>
      </c>
      <c r="M88" s="327">
        <v>12</v>
      </c>
      <c r="N88" s="463">
        <v>5140390050</v>
      </c>
      <c r="O88" s="463"/>
      <c r="P88" s="464">
        <v>240</v>
      </c>
      <c r="Q88" s="464"/>
      <c r="R88" s="466">
        <v>30000</v>
      </c>
      <c r="S88" s="466"/>
      <c r="T88" s="466">
        <v>0</v>
      </c>
      <c r="U88" s="466"/>
      <c r="V88" s="311">
        <v>0</v>
      </c>
      <c r="W88" s="312"/>
    </row>
    <row r="89" spans="1:23" ht="28.5" customHeight="1">
      <c r="A89" s="278"/>
      <c r="B89" s="528" t="s">
        <v>344</v>
      </c>
      <c r="C89" s="529"/>
      <c r="D89" s="529"/>
      <c r="E89" s="529"/>
      <c r="F89" s="529"/>
      <c r="G89" s="529"/>
      <c r="H89" s="529"/>
      <c r="I89" s="529"/>
      <c r="J89" s="529"/>
      <c r="K89" s="529"/>
      <c r="L89" s="304">
        <v>5</v>
      </c>
      <c r="M89" s="304">
        <v>0</v>
      </c>
      <c r="N89" s="471">
        <v>0</v>
      </c>
      <c r="O89" s="471"/>
      <c r="P89" s="472">
        <v>0</v>
      </c>
      <c r="Q89" s="472"/>
      <c r="R89" s="540">
        <f>R90</f>
        <v>1761363</v>
      </c>
      <c r="S89" s="540"/>
      <c r="T89" s="541">
        <f>T90</f>
        <v>10000</v>
      </c>
      <c r="U89" s="541"/>
      <c r="V89" s="541">
        <f>V90</f>
        <v>10000</v>
      </c>
      <c r="W89" s="542"/>
    </row>
    <row r="90" spans="1:23" s="275" customFormat="1" ht="16.5" customHeight="1">
      <c r="A90" s="278"/>
      <c r="B90" s="299"/>
      <c r="C90" s="522" t="s">
        <v>304</v>
      </c>
      <c r="D90" s="522"/>
      <c r="E90" s="522"/>
      <c r="F90" s="522"/>
      <c r="G90" s="522"/>
      <c r="H90" s="522"/>
      <c r="I90" s="522"/>
      <c r="J90" s="522"/>
      <c r="K90" s="522"/>
      <c r="L90" s="302">
        <v>5</v>
      </c>
      <c r="M90" s="302">
        <v>3</v>
      </c>
      <c r="N90" s="463">
        <v>0</v>
      </c>
      <c r="O90" s="463"/>
      <c r="P90" s="464">
        <v>0</v>
      </c>
      <c r="Q90" s="464"/>
      <c r="R90" s="543">
        <f>R91+R96</f>
        <v>1761363</v>
      </c>
      <c r="S90" s="543"/>
      <c r="T90" s="544">
        <f>T91</f>
        <v>10000</v>
      </c>
      <c r="U90" s="544"/>
      <c r="V90" s="544">
        <f>V91</f>
        <v>10000</v>
      </c>
      <c r="W90" s="545"/>
    </row>
    <row r="91" spans="1:23" ht="68.25" customHeight="1">
      <c r="A91" s="278"/>
      <c r="B91" s="281"/>
      <c r="C91" s="282"/>
      <c r="D91" s="476" t="s">
        <v>314</v>
      </c>
      <c r="E91" s="476"/>
      <c r="F91" s="476"/>
      <c r="G91" s="476"/>
      <c r="H91" s="476"/>
      <c r="I91" s="476"/>
      <c r="J91" s="476"/>
      <c r="K91" s="476"/>
      <c r="L91" s="302">
        <v>5</v>
      </c>
      <c r="M91" s="302">
        <v>3</v>
      </c>
      <c r="N91" s="463">
        <v>5100000000</v>
      </c>
      <c r="O91" s="463"/>
      <c r="P91" s="464">
        <v>0</v>
      </c>
      <c r="Q91" s="464"/>
      <c r="R91" s="465">
        <f>R93</f>
        <v>1173520</v>
      </c>
      <c r="S91" s="465"/>
      <c r="T91" s="466">
        <f>T93</f>
        <v>10000</v>
      </c>
      <c r="U91" s="466"/>
      <c r="V91" s="466">
        <f>V93</f>
        <v>10000</v>
      </c>
      <c r="W91" s="467"/>
    </row>
    <row r="92" spans="1:23" ht="17.45" customHeight="1">
      <c r="A92" s="278"/>
      <c r="B92" s="281"/>
      <c r="C92" s="282"/>
      <c r="D92" s="284"/>
      <c r="E92" s="477" t="s">
        <v>315</v>
      </c>
      <c r="F92" s="478"/>
      <c r="G92" s="478"/>
      <c r="H92" s="478"/>
      <c r="I92" s="478"/>
      <c r="J92" s="478"/>
      <c r="K92" s="479"/>
      <c r="L92" s="302">
        <v>5</v>
      </c>
      <c r="M92" s="302">
        <v>3</v>
      </c>
      <c r="N92" s="463">
        <v>5140000000</v>
      </c>
      <c r="O92" s="463"/>
      <c r="P92" s="464">
        <v>0</v>
      </c>
      <c r="Q92" s="464"/>
      <c r="R92" s="465">
        <f>R93</f>
        <v>1173520</v>
      </c>
      <c r="S92" s="465"/>
      <c r="T92" s="466">
        <f>T93</f>
        <v>10000</v>
      </c>
      <c r="U92" s="466"/>
      <c r="V92" s="466">
        <f>V93</f>
        <v>10000</v>
      </c>
      <c r="W92" s="467"/>
    </row>
    <row r="93" spans="1:23" ht="41.25" customHeight="1">
      <c r="A93" s="278"/>
      <c r="B93" s="281"/>
      <c r="C93" s="282"/>
      <c r="D93" s="477" t="s">
        <v>345</v>
      </c>
      <c r="E93" s="478"/>
      <c r="F93" s="478"/>
      <c r="G93" s="478"/>
      <c r="H93" s="478"/>
      <c r="I93" s="478"/>
      <c r="J93" s="478"/>
      <c r="K93" s="479"/>
      <c r="L93" s="302">
        <v>5</v>
      </c>
      <c r="M93" s="302">
        <v>3</v>
      </c>
      <c r="N93" s="463">
        <v>5140300000</v>
      </c>
      <c r="O93" s="463"/>
      <c r="P93" s="464">
        <v>0</v>
      </c>
      <c r="Q93" s="464"/>
      <c r="R93" s="465">
        <f>R94</f>
        <v>1173520</v>
      </c>
      <c r="S93" s="465"/>
      <c r="T93" s="466">
        <f>T94</f>
        <v>10000</v>
      </c>
      <c r="U93" s="466"/>
      <c r="V93" s="466">
        <f>V94</f>
        <v>10000</v>
      </c>
      <c r="W93" s="467"/>
    </row>
    <row r="94" spans="1:23" ht="33.6" customHeight="1">
      <c r="A94" s="278"/>
      <c r="B94" s="281"/>
      <c r="C94" s="282"/>
      <c r="D94" s="282"/>
      <c r="E94" s="522" t="s">
        <v>346</v>
      </c>
      <c r="F94" s="522"/>
      <c r="G94" s="522"/>
      <c r="H94" s="522"/>
      <c r="I94" s="522"/>
      <c r="J94" s="522"/>
      <c r="K94" s="522"/>
      <c r="L94" s="302">
        <v>5</v>
      </c>
      <c r="M94" s="302">
        <v>3</v>
      </c>
      <c r="N94" s="463">
        <v>5140395310</v>
      </c>
      <c r="O94" s="463"/>
      <c r="P94" s="464">
        <v>0</v>
      </c>
      <c r="Q94" s="464"/>
      <c r="R94" s="465">
        <f>R95</f>
        <v>1173520</v>
      </c>
      <c r="S94" s="465"/>
      <c r="T94" s="466">
        <f>T95</f>
        <v>10000</v>
      </c>
      <c r="U94" s="466"/>
      <c r="V94" s="311">
        <f>V95</f>
        <v>10000</v>
      </c>
      <c r="W94" s="312"/>
    </row>
    <row r="95" spans="1:23" ht="48" customHeight="1">
      <c r="A95" s="278"/>
      <c r="B95" s="281"/>
      <c r="C95" s="282"/>
      <c r="D95" s="282"/>
      <c r="E95" s="522" t="s">
        <v>320</v>
      </c>
      <c r="F95" s="522"/>
      <c r="G95" s="522"/>
      <c r="H95" s="522"/>
      <c r="I95" s="522"/>
      <c r="J95" s="522"/>
      <c r="K95" s="522"/>
      <c r="L95" s="302">
        <v>5</v>
      </c>
      <c r="M95" s="302">
        <v>3</v>
      </c>
      <c r="N95" s="463">
        <v>5140395310</v>
      </c>
      <c r="O95" s="463"/>
      <c r="P95" s="464">
        <v>240</v>
      </c>
      <c r="Q95" s="464"/>
      <c r="R95" s="465">
        <f>'прил 8'!Q105</f>
        <v>1173520</v>
      </c>
      <c r="S95" s="465"/>
      <c r="T95" s="466">
        <v>10000</v>
      </c>
      <c r="U95" s="466"/>
      <c r="V95" s="311">
        <v>10000</v>
      </c>
      <c r="W95" s="312"/>
    </row>
    <row r="96" spans="1:23" ht="48" customHeight="1">
      <c r="A96" s="278"/>
      <c r="B96" s="281"/>
      <c r="C96" s="282"/>
      <c r="D96" s="282"/>
      <c r="E96" s="290"/>
      <c r="F96" s="477" t="s">
        <v>347</v>
      </c>
      <c r="G96" s="478"/>
      <c r="H96" s="478"/>
      <c r="I96" s="478"/>
      <c r="J96" s="478"/>
      <c r="K96" s="479"/>
      <c r="L96" s="302">
        <v>5</v>
      </c>
      <c r="M96" s="302">
        <v>3</v>
      </c>
      <c r="N96" s="546" t="s">
        <v>348</v>
      </c>
      <c r="O96" s="547"/>
      <c r="P96" s="303"/>
      <c r="Q96" s="303">
        <v>0</v>
      </c>
      <c r="R96" s="483">
        <f>R97+R99</f>
        <v>587843</v>
      </c>
      <c r="S96" s="484"/>
      <c r="T96" s="485">
        <v>0</v>
      </c>
      <c r="U96" s="486"/>
      <c r="V96" s="311">
        <v>0</v>
      </c>
      <c r="W96" s="312"/>
    </row>
    <row r="97" spans="1:26" ht="42.75" customHeight="1">
      <c r="A97" s="278"/>
      <c r="B97" s="281"/>
      <c r="C97" s="282"/>
      <c r="D97" s="282"/>
      <c r="E97" s="290"/>
      <c r="F97" s="477" t="s">
        <v>349</v>
      </c>
      <c r="G97" s="478"/>
      <c r="H97" s="478"/>
      <c r="I97" s="478"/>
      <c r="J97" s="478"/>
      <c r="K97" s="479"/>
      <c r="L97" s="302">
        <v>5</v>
      </c>
      <c r="M97" s="302">
        <v>3</v>
      </c>
      <c r="N97" s="546" t="s">
        <v>350</v>
      </c>
      <c r="O97" s="547"/>
      <c r="P97" s="303"/>
      <c r="Q97" s="303">
        <v>0</v>
      </c>
      <c r="R97" s="483">
        <f>R98</f>
        <v>435146</v>
      </c>
      <c r="S97" s="484"/>
      <c r="T97" s="485">
        <v>0</v>
      </c>
      <c r="U97" s="486"/>
      <c r="V97" s="311">
        <v>0</v>
      </c>
      <c r="W97" s="312"/>
    </row>
    <row r="98" spans="1:26" ht="38.25" customHeight="1">
      <c r="A98" s="278"/>
      <c r="B98" s="281"/>
      <c r="C98" s="282"/>
      <c r="D98" s="282"/>
      <c r="E98" s="290"/>
      <c r="F98" s="477" t="s">
        <v>320</v>
      </c>
      <c r="G98" s="478"/>
      <c r="H98" s="478"/>
      <c r="I98" s="478"/>
      <c r="J98" s="478"/>
      <c r="K98" s="479"/>
      <c r="L98" s="302">
        <v>5</v>
      </c>
      <c r="M98" s="302">
        <v>3</v>
      </c>
      <c r="N98" s="546" t="s">
        <v>350</v>
      </c>
      <c r="O98" s="547"/>
      <c r="P98" s="303"/>
      <c r="Q98" s="303">
        <v>240</v>
      </c>
      <c r="R98" s="483">
        <v>435146</v>
      </c>
      <c r="S98" s="484"/>
      <c r="T98" s="485">
        <v>0</v>
      </c>
      <c r="U98" s="486"/>
      <c r="V98" s="311">
        <v>0</v>
      </c>
      <c r="W98" s="312"/>
    </row>
    <row r="99" spans="1:26" ht="48" customHeight="1">
      <c r="A99" s="278"/>
      <c r="B99" s="281"/>
      <c r="C99" s="282"/>
      <c r="D99" s="282"/>
      <c r="E99" s="290"/>
      <c r="F99" s="477" t="s">
        <v>351</v>
      </c>
      <c r="G99" s="478"/>
      <c r="H99" s="478"/>
      <c r="I99" s="478"/>
      <c r="J99" s="478"/>
      <c r="K99" s="479"/>
      <c r="L99" s="302">
        <v>5</v>
      </c>
      <c r="M99" s="302">
        <v>3</v>
      </c>
      <c r="N99" s="548" t="s">
        <v>352</v>
      </c>
      <c r="O99" s="549"/>
      <c r="P99" s="303"/>
      <c r="Q99" s="303">
        <v>0</v>
      </c>
      <c r="R99" s="483">
        <f>R100</f>
        <v>152697</v>
      </c>
      <c r="S99" s="484"/>
      <c r="T99" s="485">
        <v>0</v>
      </c>
      <c r="U99" s="486"/>
      <c r="V99" s="311">
        <v>0</v>
      </c>
      <c r="W99" s="312"/>
    </row>
    <row r="100" spans="1:26" ht="48" customHeight="1">
      <c r="A100" s="278"/>
      <c r="B100" s="281"/>
      <c r="C100" s="282"/>
      <c r="D100" s="282"/>
      <c r="E100" s="290"/>
      <c r="F100" s="477" t="s">
        <v>320</v>
      </c>
      <c r="G100" s="478"/>
      <c r="H100" s="478"/>
      <c r="I100" s="478"/>
      <c r="J100" s="478"/>
      <c r="K100" s="479"/>
      <c r="L100" s="302">
        <v>5</v>
      </c>
      <c r="M100" s="302">
        <v>3</v>
      </c>
      <c r="N100" s="548" t="s">
        <v>352</v>
      </c>
      <c r="O100" s="549"/>
      <c r="P100" s="303"/>
      <c r="Q100" s="303">
        <v>240</v>
      </c>
      <c r="R100" s="483">
        <v>152697</v>
      </c>
      <c r="S100" s="484"/>
      <c r="T100" s="485">
        <v>0</v>
      </c>
      <c r="U100" s="486"/>
      <c r="V100" s="311">
        <v>0</v>
      </c>
      <c r="W100" s="312"/>
    </row>
    <row r="101" spans="1:26">
      <c r="A101" s="278"/>
      <c r="B101" s="528" t="s">
        <v>353</v>
      </c>
      <c r="C101" s="529"/>
      <c r="D101" s="529"/>
      <c r="E101" s="529"/>
      <c r="F101" s="529"/>
      <c r="G101" s="529"/>
      <c r="H101" s="529"/>
      <c r="I101" s="529"/>
      <c r="J101" s="529"/>
      <c r="K101" s="529"/>
      <c r="L101" s="304">
        <v>8</v>
      </c>
      <c r="M101" s="304">
        <v>0</v>
      </c>
      <c r="N101" s="471">
        <v>0</v>
      </c>
      <c r="O101" s="471"/>
      <c r="P101" s="472">
        <v>0</v>
      </c>
      <c r="Q101" s="472"/>
      <c r="R101" s="473">
        <f>R102</f>
        <v>2337408.9500000002</v>
      </c>
      <c r="S101" s="473"/>
      <c r="T101" s="474">
        <f>T102</f>
        <v>1518391</v>
      </c>
      <c r="U101" s="474"/>
      <c r="V101" s="474">
        <f>V102</f>
        <v>1486894</v>
      </c>
      <c r="W101" s="475"/>
    </row>
    <row r="102" spans="1:26">
      <c r="A102" s="278"/>
      <c r="B102" s="281"/>
      <c r="C102" s="529" t="s">
        <v>307</v>
      </c>
      <c r="D102" s="529"/>
      <c r="E102" s="529"/>
      <c r="F102" s="529"/>
      <c r="G102" s="529"/>
      <c r="H102" s="529"/>
      <c r="I102" s="529"/>
      <c r="J102" s="529"/>
      <c r="K102" s="529"/>
      <c r="L102" s="304">
        <v>8</v>
      </c>
      <c r="M102" s="304">
        <v>1</v>
      </c>
      <c r="N102" s="471">
        <v>0</v>
      </c>
      <c r="O102" s="471"/>
      <c r="P102" s="472">
        <v>0</v>
      </c>
      <c r="Q102" s="472"/>
      <c r="R102" s="473">
        <f>R103</f>
        <v>2337408.9500000002</v>
      </c>
      <c r="S102" s="473"/>
      <c r="T102" s="474">
        <f>T103</f>
        <v>1518391</v>
      </c>
      <c r="U102" s="474"/>
      <c r="V102" s="474">
        <f>V103</f>
        <v>1486894</v>
      </c>
      <c r="W102" s="475"/>
    </row>
    <row r="103" spans="1:26" ht="60" customHeight="1">
      <c r="A103" s="278"/>
      <c r="B103" s="281"/>
      <c r="C103" s="282"/>
      <c r="D103" s="476" t="s">
        <v>314</v>
      </c>
      <c r="E103" s="476"/>
      <c r="F103" s="476"/>
      <c r="G103" s="476"/>
      <c r="H103" s="476"/>
      <c r="I103" s="476"/>
      <c r="J103" s="476"/>
      <c r="K103" s="476"/>
      <c r="L103" s="302">
        <v>8</v>
      </c>
      <c r="M103" s="302">
        <v>1</v>
      </c>
      <c r="N103" s="463">
        <v>5100000000</v>
      </c>
      <c r="O103" s="463"/>
      <c r="P103" s="464">
        <v>0</v>
      </c>
      <c r="Q103" s="464"/>
      <c r="R103" s="465">
        <f>R105</f>
        <v>2337408.9500000002</v>
      </c>
      <c r="S103" s="465"/>
      <c r="T103" s="466">
        <f>T105</f>
        <v>1518391</v>
      </c>
      <c r="U103" s="466"/>
      <c r="V103" s="466">
        <f>V105</f>
        <v>1486894</v>
      </c>
      <c r="W103" s="467"/>
    </row>
    <row r="104" spans="1:26" ht="17.45" customHeight="1">
      <c r="A104" s="278"/>
      <c r="B104" s="281"/>
      <c r="C104" s="282"/>
      <c r="D104" s="284"/>
      <c r="E104" s="477" t="s">
        <v>315</v>
      </c>
      <c r="F104" s="478"/>
      <c r="G104" s="478"/>
      <c r="H104" s="478"/>
      <c r="I104" s="478"/>
      <c r="J104" s="478"/>
      <c r="K104" s="479"/>
      <c r="L104" s="302">
        <v>8</v>
      </c>
      <c r="M104" s="302">
        <v>1</v>
      </c>
      <c r="N104" s="463">
        <v>5140000000</v>
      </c>
      <c r="O104" s="463"/>
      <c r="P104" s="464">
        <v>0</v>
      </c>
      <c r="Q104" s="464"/>
      <c r="R104" s="465">
        <f>R105</f>
        <v>2337408.9500000002</v>
      </c>
      <c r="S104" s="465"/>
      <c r="T104" s="466">
        <f>T105</f>
        <v>1518391</v>
      </c>
      <c r="U104" s="466"/>
      <c r="V104" s="466">
        <f>V105</f>
        <v>1486894</v>
      </c>
      <c r="W104" s="467"/>
    </row>
    <row r="105" spans="1:26" ht="33" customHeight="1">
      <c r="A105" s="278"/>
      <c r="B105" s="281"/>
      <c r="C105" s="282"/>
      <c r="D105" s="282"/>
      <c r="E105" s="522" t="s">
        <v>354</v>
      </c>
      <c r="F105" s="522"/>
      <c r="G105" s="522"/>
      <c r="H105" s="522"/>
      <c r="I105" s="522"/>
      <c r="J105" s="522"/>
      <c r="K105" s="522"/>
      <c r="L105" s="302">
        <v>8</v>
      </c>
      <c r="M105" s="302">
        <v>1</v>
      </c>
      <c r="N105" s="463">
        <v>5140400000</v>
      </c>
      <c r="O105" s="463"/>
      <c r="P105" s="464">
        <v>0</v>
      </c>
      <c r="Q105" s="464"/>
      <c r="R105" s="465">
        <f>R109+R107+R111</f>
        <v>2337408.9500000002</v>
      </c>
      <c r="S105" s="465"/>
      <c r="T105" s="466">
        <f>T109+T107+T111</f>
        <v>1518391</v>
      </c>
      <c r="U105" s="466"/>
      <c r="V105" s="466">
        <f>V109+V107+V111</f>
        <v>1486894</v>
      </c>
      <c r="W105" s="467"/>
    </row>
    <row r="106" spans="1:26" ht="34.9" customHeight="1">
      <c r="A106" s="278"/>
      <c r="B106" s="281"/>
      <c r="C106" s="282"/>
      <c r="D106" s="282"/>
      <c r="E106" s="290"/>
      <c r="F106" s="290"/>
      <c r="G106" s="290"/>
      <c r="H106" s="522" t="s">
        <v>355</v>
      </c>
      <c r="I106" s="522"/>
      <c r="J106" s="522"/>
      <c r="K106" s="522"/>
      <c r="L106" s="302">
        <v>8</v>
      </c>
      <c r="M106" s="302">
        <v>1</v>
      </c>
      <c r="N106" s="463">
        <v>5140495220</v>
      </c>
      <c r="O106" s="463"/>
      <c r="P106" s="464">
        <v>0</v>
      </c>
      <c r="Q106" s="464"/>
      <c r="R106" s="465">
        <f>R107</f>
        <v>915008.95</v>
      </c>
      <c r="S106" s="465"/>
      <c r="T106" s="466">
        <f>T107</f>
        <v>155991</v>
      </c>
      <c r="U106" s="466"/>
      <c r="V106" s="466">
        <f>V107</f>
        <v>124494</v>
      </c>
      <c r="W106" s="467"/>
    </row>
    <row r="107" spans="1:26" ht="31.15" customHeight="1">
      <c r="A107" s="278"/>
      <c r="B107" s="281"/>
      <c r="C107" s="282"/>
      <c r="D107" s="282"/>
      <c r="E107" s="290"/>
      <c r="F107" s="290"/>
      <c r="G107" s="290"/>
      <c r="H107" s="477" t="s">
        <v>320</v>
      </c>
      <c r="I107" s="478"/>
      <c r="J107" s="478"/>
      <c r="K107" s="479"/>
      <c r="L107" s="302">
        <v>8</v>
      </c>
      <c r="M107" s="302">
        <v>1</v>
      </c>
      <c r="N107" s="463">
        <v>5140495220</v>
      </c>
      <c r="O107" s="463"/>
      <c r="P107" s="303">
        <v>240</v>
      </c>
      <c r="Q107" s="303">
        <v>240</v>
      </c>
      <c r="R107" s="465">
        <f>'прил 8'!Q120</f>
        <v>915008.95</v>
      </c>
      <c r="S107" s="465"/>
      <c r="T107" s="466">
        <v>155991</v>
      </c>
      <c r="U107" s="466"/>
      <c r="V107" s="311">
        <v>124494</v>
      </c>
      <c r="W107" s="312"/>
    </row>
    <row r="108" spans="1:26" ht="67.900000000000006" customHeight="1">
      <c r="A108" s="278"/>
      <c r="B108" s="281"/>
      <c r="C108" s="286"/>
      <c r="D108" s="286"/>
      <c r="E108" s="290"/>
      <c r="F108" s="290"/>
      <c r="G108" s="522" t="s">
        <v>356</v>
      </c>
      <c r="H108" s="522"/>
      <c r="I108" s="522"/>
      <c r="J108" s="522"/>
      <c r="K108" s="522"/>
      <c r="L108" s="302">
        <v>8</v>
      </c>
      <c r="M108" s="302">
        <v>1</v>
      </c>
      <c r="N108" s="463" t="s">
        <v>357</v>
      </c>
      <c r="O108" s="463"/>
      <c r="P108" s="464">
        <v>0</v>
      </c>
      <c r="Q108" s="464"/>
      <c r="R108" s="465">
        <f>R109</f>
        <v>1112400</v>
      </c>
      <c r="S108" s="465"/>
      <c r="T108" s="466">
        <f>T109</f>
        <v>1362400</v>
      </c>
      <c r="U108" s="466"/>
      <c r="V108" s="466">
        <f>V109</f>
        <v>1362400</v>
      </c>
      <c r="W108" s="467"/>
    </row>
    <row r="109" spans="1:26">
      <c r="A109" s="278"/>
      <c r="B109" s="281"/>
      <c r="C109" s="282"/>
      <c r="D109" s="282"/>
      <c r="E109" s="290"/>
      <c r="F109" s="290"/>
      <c r="G109" s="522" t="s">
        <v>260</v>
      </c>
      <c r="H109" s="522"/>
      <c r="I109" s="522"/>
      <c r="J109" s="522"/>
      <c r="K109" s="522"/>
      <c r="L109" s="302">
        <v>8</v>
      </c>
      <c r="M109" s="302">
        <v>1</v>
      </c>
      <c r="N109" s="463" t="s">
        <v>357</v>
      </c>
      <c r="O109" s="463"/>
      <c r="P109" s="464">
        <v>540</v>
      </c>
      <c r="Q109" s="464"/>
      <c r="R109" s="465">
        <v>1112400</v>
      </c>
      <c r="S109" s="465"/>
      <c r="T109" s="466">
        <v>1362400</v>
      </c>
      <c r="U109" s="466"/>
      <c r="V109" s="311">
        <v>1362400</v>
      </c>
      <c r="W109" s="312"/>
      <c r="Z109" s="334"/>
    </row>
    <row r="110" spans="1:26" ht="57" customHeight="1">
      <c r="A110" s="278"/>
      <c r="B110" s="281"/>
      <c r="C110" s="282"/>
      <c r="D110" s="282"/>
      <c r="E110" s="290"/>
      <c r="F110" s="290"/>
      <c r="G110" s="290"/>
      <c r="H110" s="477" t="s">
        <v>358</v>
      </c>
      <c r="I110" s="478"/>
      <c r="J110" s="478"/>
      <c r="K110" s="479"/>
      <c r="L110" s="302">
        <v>8</v>
      </c>
      <c r="M110" s="302">
        <v>1</v>
      </c>
      <c r="N110" s="481" t="s">
        <v>359</v>
      </c>
      <c r="O110" s="482"/>
      <c r="P110" s="303"/>
      <c r="Q110" s="303">
        <v>0</v>
      </c>
      <c r="R110" s="483">
        <f>R111</f>
        <v>310000</v>
      </c>
      <c r="S110" s="484"/>
      <c r="T110" s="485">
        <f>T111</f>
        <v>0</v>
      </c>
      <c r="U110" s="486"/>
      <c r="V110" s="311">
        <f>V111</f>
        <v>0</v>
      </c>
      <c r="W110" s="312"/>
    </row>
    <row r="111" spans="1:26">
      <c r="A111" s="278"/>
      <c r="B111" s="281"/>
      <c r="C111" s="282"/>
      <c r="D111" s="282"/>
      <c r="E111" s="290"/>
      <c r="F111" s="290"/>
      <c r="G111" s="290"/>
      <c r="H111" s="477" t="s">
        <v>260</v>
      </c>
      <c r="I111" s="478"/>
      <c r="J111" s="478"/>
      <c r="K111" s="479"/>
      <c r="L111" s="302">
        <v>8</v>
      </c>
      <c r="M111" s="302">
        <v>1</v>
      </c>
      <c r="N111" s="481" t="s">
        <v>359</v>
      </c>
      <c r="O111" s="482"/>
      <c r="P111" s="303"/>
      <c r="Q111" s="303">
        <v>540</v>
      </c>
      <c r="R111" s="483">
        <v>310000</v>
      </c>
      <c r="S111" s="484"/>
      <c r="T111" s="485">
        <v>0</v>
      </c>
      <c r="U111" s="486"/>
      <c r="V111" s="311">
        <v>0</v>
      </c>
      <c r="W111" s="312"/>
    </row>
    <row r="112" spans="1:26">
      <c r="A112" s="555"/>
      <c r="B112" s="576" t="s">
        <v>360</v>
      </c>
      <c r="C112" s="577"/>
      <c r="D112" s="577"/>
      <c r="E112" s="577"/>
      <c r="F112" s="577"/>
      <c r="G112" s="577"/>
      <c r="H112" s="577"/>
      <c r="I112" s="577"/>
      <c r="J112" s="577"/>
      <c r="K112" s="577"/>
      <c r="L112" s="570" t="s">
        <v>361</v>
      </c>
      <c r="M112" s="570" t="s">
        <v>361</v>
      </c>
      <c r="N112" s="570" t="s">
        <v>361</v>
      </c>
      <c r="O112" s="570"/>
      <c r="P112" s="578" t="s">
        <v>361</v>
      </c>
      <c r="Q112" s="578"/>
      <c r="R112" s="580">
        <f>R101+R89+R75+R59+R12+R49</f>
        <v>9158220.75</v>
      </c>
      <c r="S112" s="581"/>
      <c r="T112" s="584">
        <f>T101+T89+T75+T59+T12+T49+T11</f>
        <v>4281100</v>
      </c>
      <c r="U112" s="585"/>
      <c r="V112" s="572">
        <f>V101+V89+V75+V59+V49+V12+V11</f>
        <v>4395300</v>
      </c>
      <c r="W112" s="330"/>
    </row>
    <row r="113" spans="1:23" ht="6" customHeight="1">
      <c r="A113" s="555"/>
      <c r="B113" s="588"/>
      <c r="C113" s="589"/>
      <c r="D113" s="589"/>
      <c r="E113" s="589"/>
      <c r="F113" s="589"/>
      <c r="G113" s="589"/>
      <c r="H113" s="589"/>
      <c r="I113" s="589"/>
      <c r="J113" s="589"/>
      <c r="K113" s="589"/>
      <c r="L113" s="571"/>
      <c r="M113" s="571"/>
      <c r="N113" s="571"/>
      <c r="O113" s="571"/>
      <c r="P113" s="579"/>
      <c r="Q113" s="579"/>
      <c r="R113" s="582"/>
      <c r="S113" s="583"/>
      <c r="T113" s="586"/>
      <c r="U113" s="587"/>
      <c r="V113" s="573"/>
      <c r="W113" s="331"/>
    </row>
    <row r="114" spans="1:23">
      <c r="A114" s="323"/>
      <c r="B114" s="323"/>
      <c r="C114" s="550"/>
      <c r="D114" s="550"/>
      <c r="E114" s="550"/>
      <c r="F114" s="550"/>
      <c r="G114" s="324"/>
      <c r="H114" s="550"/>
      <c r="I114" s="550"/>
      <c r="J114" s="550"/>
      <c r="K114" s="550"/>
      <c r="L114" s="323"/>
      <c r="M114" s="323"/>
      <c r="N114" s="550"/>
      <c r="O114" s="550"/>
      <c r="P114" s="550"/>
      <c r="Q114" s="550"/>
      <c r="R114" s="551"/>
      <c r="S114" s="551"/>
      <c r="T114" s="552"/>
      <c r="U114" s="552"/>
      <c r="V114" s="332"/>
    </row>
    <row r="115" spans="1:23">
      <c r="A115" s="323"/>
      <c r="B115" s="323"/>
      <c r="C115" s="553"/>
      <c r="D115" s="553"/>
      <c r="E115" s="553"/>
      <c r="F115" s="553"/>
      <c r="G115" s="323"/>
      <c r="H115" s="553"/>
      <c r="I115" s="553"/>
      <c r="J115" s="553"/>
      <c r="K115" s="553"/>
      <c r="L115" s="323"/>
      <c r="M115" s="323"/>
      <c r="N115" s="553"/>
      <c r="O115" s="553"/>
      <c r="P115" s="553"/>
      <c r="Q115" s="553"/>
      <c r="R115" s="554"/>
      <c r="S115" s="554"/>
      <c r="T115" s="553"/>
      <c r="U115" s="553"/>
      <c r="V115" s="323"/>
    </row>
    <row r="116" spans="1:23">
      <c r="A116" s="323"/>
      <c r="B116" s="323"/>
      <c r="C116" s="553"/>
      <c r="D116" s="553"/>
      <c r="E116" s="553"/>
      <c r="F116" s="553"/>
      <c r="G116" s="323"/>
      <c r="H116" s="553"/>
      <c r="I116" s="553"/>
      <c r="J116" s="553"/>
      <c r="K116" s="553"/>
      <c r="L116" s="323"/>
      <c r="M116" s="323"/>
      <c r="N116" s="553"/>
      <c r="O116" s="553"/>
      <c r="P116" s="553"/>
      <c r="Q116" s="553"/>
      <c r="R116" s="554"/>
      <c r="S116" s="554"/>
      <c r="T116" s="553"/>
      <c r="U116" s="553"/>
      <c r="V116" s="323"/>
    </row>
    <row r="117" spans="1:23">
      <c r="A117" s="323"/>
      <c r="B117" s="323"/>
      <c r="C117" s="553"/>
      <c r="D117" s="553"/>
      <c r="E117" s="553"/>
      <c r="F117" s="553"/>
      <c r="G117" s="323"/>
      <c r="H117" s="553"/>
      <c r="I117" s="553"/>
      <c r="J117" s="553"/>
      <c r="K117" s="553"/>
      <c r="L117" s="323"/>
      <c r="M117" s="323"/>
      <c r="N117" s="553"/>
      <c r="O117" s="553"/>
      <c r="P117" s="553"/>
      <c r="Q117" s="553"/>
      <c r="R117" s="554"/>
      <c r="S117" s="554"/>
      <c r="T117" s="553"/>
      <c r="U117" s="553"/>
      <c r="V117" s="323"/>
    </row>
    <row r="118" spans="1:23">
      <c r="A118" s="325"/>
      <c r="B118" s="325"/>
      <c r="C118" s="325"/>
      <c r="D118" s="325"/>
      <c r="E118" s="325"/>
      <c r="F118" s="325"/>
      <c r="G118" s="325"/>
      <c r="H118" s="325"/>
      <c r="I118" s="325"/>
      <c r="J118" s="325"/>
      <c r="K118" s="325"/>
      <c r="L118" s="325"/>
      <c r="M118" s="325"/>
      <c r="N118" s="325"/>
      <c r="O118" s="325"/>
      <c r="P118" s="325"/>
      <c r="Q118" s="325"/>
      <c r="R118" s="333"/>
      <c r="S118" s="333"/>
      <c r="T118" s="325"/>
      <c r="U118" s="325"/>
      <c r="V118" s="325"/>
    </row>
    <row r="119" spans="1:23" ht="15.75">
      <c r="A119" s="326"/>
    </row>
  </sheetData>
  <mergeCells count="639">
    <mergeCell ref="P81:Q82"/>
    <mergeCell ref="R81:S82"/>
    <mergeCell ref="T81:U82"/>
    <mergeCell ref="B112:K113"/>
    <mergeCell ref="F26:K27"/>
    <mergeCell ref="E54:K55"/>
    <mergeCell ref="F66:K67"/>
    <mergeCell ref="F57:K58"/>
    <mergeCell ref="F81:K82"/>
    <mergeCell ref="F73:K74"/>
    <mergeCell ref="N73:O74"/>
    <mergeCell ref="P73:Q74"/>
    <mergeCell ref="R73:S74"/>
    <mergeCell ref="T73:U74"/>
    <mergeCell ref="N112:O113"/>
    <mergeCell ref="P112:Q113"/>
    <mergeCell ref="R112:S113"/>
    <mergeCell ref="T112:U113"/>
    <mergeCell ref="N81:O82"/>
    <mergeCell ref="N54:O55"/>
    <mergeCell ref="P54:Q55"/>
    <mergeCell ref="R54:S55"/>
    <mergeCell ref="T54:U55"/>
    <mergeCell ref="N57:O58"/>
    <mergeCell ref="P57:Q58"/>
    <mergeCell ref="R57:S58"/>
    <mergeCell ref="T57:U58"/>
    <mergeCell ref="T12:U13"/>
    <mergeCell ref="V12:W13"/>
    <mergeCell ref="B12:K13"/>
    <mergeCell ref="N26:O27"/>
    <mergeCell ref="P26:Q27"/>
    <mergeCell ref="R26:S27"/>
    <mergeCell ref="T26:U27"/>
    <mergeCell ref="P66:Q67"/>
    <mergeCell ref="R66:S67"/>
    <mergeCell ref="T66:U67"/>
    <mergeCell ref="V66:W67"/>
    <mergeCell ref="N59:O60"/>
    <mergeCell ref="P59:Q60"/>
    <mergeCell ref="R59:S60"/>
    <mergeCell ref="T59:U60"/>
    <mergeCell ref="V59:W60"/>
    <mergeCell ref="M73:M74"/>
    <mergeCell ref="M81:M82"/>
    <mergeCell ref="M112:M113"/>
    <mergeCell ref="V26:V27"/>
    <mergeCell ref="V54:V55"/>
    <mergeCell ref="V57:V58"/>
    <mergeCell ref="V73:V74"/>
    <mergeCell ref="V81:V82"/>
    <mergeCell ref="V112:V113"/>
    <mergeCell ref="N66:O67"/>
    <mergeCell ref="L66:L67"/>
    <mergeCell ref="L73:L74"/>
    <mergeCell ref="L81:L82"/>
    <mergeCell ref="L112:L113"/>
    <mergeCell ref="M12:M13"/>
    <mergeCell ref="M26:M27"/>
    <mergeCell ref="M54:M55"/>
    <mergeCell ref="M57:M58"/>
    <mergeCell ref="M59:M60"/>
    <mergeCell ref="M66:M67"/>
    <mergeCell ref="E26:E27"/>
    <mergeCell ref="E57:E58"/>
    <mergeCell ref="E66:E67"/>
    <mergeCell ref="E73:E74"/>
    <mergeCell ref="E81:E82"/>
    <mergeCell ref="L12:L13"/>
    <mergeCell ref="L26:L27"/>
    <mergeCell ref="L54:L55"/>
    <mergeCell ref="L57:L58"/>
    <mergeCell ref="L59:L60"/>
    <mergeCell ref="D26:D27"/>
    <mergeCell ref="D54:D55"/>
    <mergeCell ref="D57:D58"/>
    <mergeCell ref="D66:D67"/>
    <mergeCell ref="D73:D74"/>
    <mergeCell ref="D81:D82"/>
    <mergeCell ref="B59:K60"/>
    <mergeCell ref="C26:C27"/>
    <mergeCell ref="C54:C55"/>
    <mergeCell ref="C57:C58"/>
    <mergeCell ref="C66:C67"/>
    <mergeCell ref="C73:C74"/>
    <mergeCell ref="C81:C82"/>
    <mergeCell ref="A73:A74"/>
    <mergeCell ref="A81:A82"/>
    <mergeCell ref="A112:A113"/>
    <mergeCell ref="B26:B27"/>
    <mergeCell ref="B54:B55"/>
    <mergeCell ref="B57:B58"/>
    <mergeCell ref="B66:B67"/>
    <mergeCell ref="B73:B74"/>
    <mergeCell ref="B81:B82"/>
    <mergeCell ref="A12:A13"/>
    <mergeCell ref="A26:A27"/>
    <mergeCell ref="A54:A55"/>
    <mergeCell ref="A57:A58"/>
    <mergeCell ref="A59:A60"/>
    <mergeCell ref="A66:A67"/>
    <mergeCell ref="T116:U116"/>
    <mergeCell ref="C117:D117"/>
    <mergeCell ref="E117:F117"/>
    <mergeCell ref="H117:K117"/>
    <mergeCell ref="N117:O117"/>
    <mergeCell ref="P117:Q117"/>
    <mergeCell ref="R117:S117"/>
    <mergeCell ref="T117:U117"/>
    <mergeCell ref="C116:D116"/>
    <mergeCell ref="E116:F116"/>
    <mergeCell ref="H116:K116"/>
    <mergeCell ref="N116:O116"/>
    <mergeCell ref="P116:Q116"/>
    <mergeCell ref="R116:S116"/>
    <mergeCell ref="T114:U114"/>
    <mergeCell ref="C115:D115"/>
    <mergeCell ref="E115:F115"/>
    <mergeCell ref="H115:K115"/>
    <mergeCell ref="N115:O115"/>
    <mergeCell ref="P115:Q115"/>
    <mergeCell ref="R115:S115"/>
    <mergeCell ref="T115:U115"/>
    <mergeCell ref="C114:D114"/>
    <mergeCell ref="E114:F114"/>
    <mergeCell ref="H114:K114"/>
    <mergeCell ref="N114:O114"/>
    <mergeCell ref="P114:Q114"/>
    <mergeCell ref="R114:S114"/>
    <mergeCell ref="H110:K110"/>
    <mergeCell ref="N110:O110"/>
    <mergeCell ref="R110:S110"/>
    <mergeCell ref="T110:U110"/>
    <mergeCell ref="H111:K111"/>
    <mergeCell ref="N111:O111"/>
    <mergeCell ref="R111:S111"/>
    <mergeCell ref="T111:U111"/>
    <mergeCell ref="V108:W108"/>
    <mergeCell ref="G109:K109"/>
    <mergeCell ref="N109:O109"/>
    <mergeCell ref="P109:Q109"/>
    <mergeCell ref="R109:S109"/>
    <mergeCell ref="T109:U109"/>
    <mergeCell ref="H107:K107"/>
    <mergeCell ref="N107:O107"/>
    <mergeCell ref="R107:S107"/>
    <mergeCell ref="T107:U107"/>
    <mergeCell ref="G108:K108"/>
    <mergeCell ref="N108:O108"/>
    <mergeCell ref="P108:Q108"/>
    <mergeCell ref="R108:S108"/>
    <mergeCell ref="T108:U108"/>
    <mergeCell ref="H106:K106"/>
    <mergeCell ref="N106:O106"/>
    <mergeCell ref="P106:Q106"/>
    <mergeCell ref="R106:S106"/>
    <mergeCell ref="T106:U106"/>
    <mergeCell ref="V106:W106"/>
    <mergeCell ref="E105:K105"/>
    <mergeCell ref="N105:O105"/>
    <mergeCell ref="P105:Q105"/>
    <mergeCell ref="R105:S105"/>
    <mergeCell ref="T105:U105"/>
    <mergeCell ref="V105:W105"/>
    <mergeCell ref="E104:K104"/>
    <mergeCell ref="N104:O104"/>
    <mergeCell ref="P104:Q104"/>
    <mergeCell ref="R104:S104"/>
    <mergeCell ref="T104:U104"/>
    <mergeCell ref="V104:W104"/>
    <mergeCell ref="D103:K103"/>
    <mergeCell ref="N103:O103"/>
    <mergeCell ref="P103:Q103"/>
    <mergeCell ref="R103:S103"/>
    <mergeCell ref="T103:U103"/>
    <mergeCell ref="V103:W103"/>
    <mergeCell ref="V101:W101"/>
    <mergeCell ref="C102:K102"/>
    <mergeCell ref="N102:O102"/>
    <mergeCell ref="P102:Q102"/>
    <mergeCell ref="R102:S102"/>
    <mergeCell ref="T102:U102"/>
    <mergeCell ref="V102:W102"/>
    <mergeCell ref="F100:K100"/>
    <mergeCell ref="N100:O100"/>
    <mergeCell ref="R100:S100"/>
    <mergeCell ref="T100:U100"/>
    <mergeCell ref="B101:K101"/>
    <mergeCell ref="N101:O101"/>
    <mergeCell ref="P101:Q101"/>
    <mergeCell ref="R101:S101"/>
    <mergeCell ref="T101:U101"/>
    <mergeCell ref="F98:K98"/>
    <mergeCell ref="N98:O98"/>
    <mergeCell ref="R98:S98"/>
    <mergeCell ref="T98:U98"/>
    <mergeCell ref="F99:K99"/>
    <mergeCell ref="N99:O99"/>
    <mergeCell ref="R99:S99"/>
    <mergeCell ref="T99:U99"/>
    <mergeCell ref="F96:K96"/>
    <mergeCell ref="N96:O96"/>
    <mergeCell ref="R96:S96"/>
    <mergeCell ref="T96:U96"/>
    <mergeCell ref="F97:K97"/>
    <mergeCell ref="N97:O97"/>
    <mergeCell ref="R97:S97"/>
    <mergeCell ref="T97:U97"/>
    <mergeCell ref="E94:K94"/>
    <mergeCell ref="N94:O94"/>
    <mergeCell ref="P94:Q94"/>
    <mergeCell ref="R94:S94"/>
    <mergeCell ref="T94:U94"/>
    <mergeCell ref="E95:K95"/>
    <mergeCell ref="N95:O95"/>
    <mergeCell ref="P95:Q95"/>
    <mergeCell ref="R95:S95"/>
    <mergeCell ref="T95:U95"/>
    <mergeCell ref="D93:K93"/>
    <mergeCell ref="N93:O93"/>
    <mergeCell ref="P93:Q93"/>
    <mergeCell ref="R93:S93"/>
    <mergeCell ref="T93:U93"/>
    <mergeCell ref="V93:W93"/>
    <mergeCell ref="E92:K92"/>
    <mergeCell ref="N92:O92"/>
    <mergeCell ref="P92:Q92"/>
    <mergeCell ref="R92:S92"/>
    <mergeCell ref="T92:U92"/>
    <mergeCell ref="V92:W92"/>
    <mergeCell ref="D91:K91"/>
    <mergeCell ref="N91:O91"/>
    <mergeCell ref="P91:Q91"/>
    <mergeCell ref="R91:S91"/>
    <mergeCell ref="T91:U91"/>
    <mergeCell ref="V91:W91"/>
    <mergeCell ref="C90:K90"/>
    <mergeCell ref="N90:O90"/>
    <mergeCell ref="P90:Q90"/>
    <mergeCell ref="R90:S90"/>
    <mergeCell ref="T90:U90"/>
    <mergeCell ref="V90:W90"/>
    <mergeCell ref="B89:K89"/>
    <mergeCell ref="N89:O89"/>
    <mergeCell ref="P89:Q89"/>
    <mergeCell ref="R89:S89"/>
    <mergeCell ref="T89:U89"/>
    <mergeCell ref="V89:W89"/>
    <mergeCell ref="H87:K87"/>
    <mergeCell ref="N87:O87"/>
    <mergeCell ref="P87:Q87"/>
    <mergeCell ref="R87:S87"/>
    <mergeCell ref="T87:U87"/>
    <mergeCell ref="H88:K88"/>
    <mergeCell ref="N88:O88"/>
    <mergeCell ref="P88:Q88"/>
    <mergeCell ref="R88:S88"/>
    <mergeCell ref="T88:U88"/>
    <mergeCell ref="D86:K86"/>
    <mergeCell ref="N86:O86"/>
    <mergeCell ref="P86:Q86"/>
    <mergeCell ref="R86:S86"/>
    <mergeCell ref="T86:U86"/>
    <mergeCell ref="V86:W86"/>
    <mergeCell ref="V84:W84"/>
    <mergeCell ref="E85:K85"/>
    <mergeCell ref="N85:O85"/>
    <mergeCell ref="P85:Q85"/>
    <mergeCell ref="R85:S85"/>
    <mergeCell ref="T85:U85"/>
    <mergeCell ref="V85:W85"/>
    <mergeCell ref="H83:K83"/>
    <mergeCell ref="N83:O83"/>
    <mergeCell ref="R83:S83"/>
    <mergeCell ref="T83:U83"/>
    <mergeCell ref="V83:W83"/>
    <mergeCell ref="D84:K84"/>
    <mergeCell ref="N84:O84"/>
    <mergeCell ref="P84:Q84"/>
    <mergeCell ref="R84:S84"/>
    <mergeCell ref="T84:U84"/>
    <mergeCell ref="E80:K80"/>
    <mergeCell ref="N80:O80"/>
    <mergeCell ref="P80:Q80"/>
    <mergeCell ref="R80:S80"/>
    <mergeCell ref="T80:U80"/>
    <mergeCell ref="V80:W80"/>
    <mergeCell ref="E79:K79"/>
    <mergeCell ref="N79:O79"/>
    <mergeCell ref="P79:Q79"/>
    <mergeCell ref="R79:S79"/>
    <mergeCell ref="T79:U79"/>
    <mergeCell ref="V79:W79"/>
    <mergeCell ref="E78:K78"/>
    <mergeCell ref="N78:O78"/>
    <mergeCell ref="P78:Q78"/>
    <mergeCell ref="R78:S78"/>
    <mergeCell ref="T78:U78"/>
    <mergeCell ref="V78:W78"/>
    <mergeCell ref="D77:K77"/>
    <mergeCell ref="N77:O77"/>
    <mergeCell ref="P77:Q77"/>
    <mergeCell ref="R77:S77"/>
    <mergeCell ref="T77:U77"/>
    <mergeCell ref="V77:W77"/>
    <mergeCell ref="C76:K76"/>
    <mergeCell ref="N76:O76"/>
    <mergeCell ref="P76:Q76"/>
    <mergeCell ref="R76:S76"/>
    <mergeCell ref="T76:U76"/>
    <mergeCell ref="V76:W76"/>
    <mergeCell ref="B75:K75"/>
    <mergeCell ref="N75:O75"/>
    <mergeCell ref="P75:Q75"/>
    <mergeCell ref="R75:S75"/>
    <mergeCell ref="T75:U75"/>
    <mergeCell ref="V75:W75"/>
    <mergeCell ref="F72:K72"/>
    <mergeCell ref="N72:O72"/>
    <mergeCell ref="P72:Q72"/>
    <mergeCell ref="R72:S72"/>
    <mergeCell ref="T72:U72"/>
    <mergeCell ref="V72:W72"/>
    <mergeCell ref="E71:K71"/>
    <mergeCell ref="N71:O71"/>
    <mergeCell ref="P71:Q71"/>
    <mergeCell ref="R71:S71"/>
    <mergeCell ref="T71:U71"/>
    <mergeCell ref="V71:W71"/>
    <mergeCell ref="E70:K70"/>
    <mergeCell ref="N70:O70"/>
    <mergeCell ref="P70:Q70"/>
    <mergeCell ref="R70:S70"/>
    <mergeCell ref="T70:U70"/>
    <mergeCell ref="V70:W70"/>
    <mergeCell ref="D69:K69"/>
    <mergeCell ref="N69:O69"/>
    <mergeCell ref="P69:Q69"/>
    <mergeCell ref="R69:S69"/>
    <mergeCell ref="T69:U69"/>
    <mergeCell ref="V69:W69"/>
    <mergeCell ref="F68:K68"/>
    <mergeCell ref="N68:O68"/>
    <mergeCell ref="P68:Q68"/>
    <mergeCell ref="R68:S68"/>
    <mergeCell ref="T68:U68"/>
    <mergeCell ref="V68:W68"/>
    <mergeCell ref="E65:K65"/>
    <mergeCell ref="N65:O65"/>
    <mergeCell ref="P65:Q65"/>
    <mergeCell ref="R65:S65"/>
    <mergeCell ref="T65:U65"/>
    <mergeCell ref="V65:W65"/>
    <mergeCell ref="E64:K64"/>
    <mergeCell ref="N64:O64"/>
    <mergeCell ref="P64:Q64"/>
    <mergeCell ref="R64:S64"/>
    <mergeCell ref="T64:U64"/>
    <mergeCell ref="V64:W64"/>
    <mergeCell ref="E63:K63"/>
    <mergeCell ref="N63:O63"/>
    <mergeCell ref="P63:Q63"/>
    <mergeCell ref="R63:S63"/>
    <mergeCell ref="T63:U63"/>
    <mergeCell ref="V63:W63"/>
    <mergeCell ref="V61:W61"/>
    <mergeCell ref="D62:K62"/>
    <mergeCell ref="N62:O62"/>
    <mergeCell ref="P62:Q62"/>
    <mergeCell ref="R62:S62"/>
    <mergeCell ref="T62:U62"/>
    <mergeCell ref="V62:W62"/>
    <mergeCell ref="F56:K56"/>
    <mergeCell ref="N56:O56"/>
    <mergeCell ref="P56:Q56"/>
    <mergeCell ref="R56:S56"/>
    <mergeCell ref="T56:U56"/>
    <mergeCell ref="C61:K61"/>
    <mergeCell ref="N61:O61"/>
    <mergeCell ref="P61:Q61"/>
    <mergeCell ref="R61:S61"/>
    <mergeCell ref="T61:U61"/>
    <mergeCell ref="E53:K53"/>
    <mergeCell ref="N53:O53"/>
    <mergeCell ref="P53:Q53"/>
    <mergeCell ref="R53:S53"/>
    <mergeCell ref="T53:U53"/>
    <mergeCell ref="V53:W53"/>
    <mergeCell ref="E52:K52"/>
    <mergeCell ref="N52:O52"/>
    <mergeCell ref="P52:Q52"/>
    <mergeCell ref="R52:S52"/>
    <mergeCell ref="T52:U52"/>
    <mergeCell ref="V52:W52"/>
    <mergeCell ref="D51:K51"/>
    <mergeCell ref="N51:O51"/>
    <mergeCell ref="P51:Q51"/>
    <mergeCell ref="R51:S51"/>
    <mergeCell ref="T51:U51"/>
    <mergeCell ref="V51:W51"/>
    <mergeCell ref="C50:K50"/>
    <mergeCell ref="N50:O50"/>
    <mergeCell ref="P50:Q50"/>
    <mergeCell ref="R50:S50"/>
    <mergeCell ref="T50:U50"/>
    <mergeCell ref="V50:W50"/>
    <mergeCell ref="B49:K49"/>
    <mergeCell ref="N49:O49"/>
    <mergeCell ref="P49:Q49"/>
    <mergeCell ref="R49:S49"/>
    <mergeCell ref="T49:U49"/>
    <mergeCell ref="V49:W49"/>
    <mergeCell ref="C47:K47"/>
    <mergeCell ref="N47:O47"/>
    <mergeCell ref="R47:S47"/>
    <mergeCell ref="T47:U47"/>
    <mergeCell ref="C48:K48"/>
    <mergeCell ref="N48:O48"/>
    <mergeCell ref="R48:S48"/>
    <mergeCell ref="T48:U48"/>
    <mergeCell ref="D46:K46"/>
    <mergeCell ref="N46:O46"/>
    <mergeCell ref="P46:Q46"/>
    <mergeCell ref="R46:S46"/>
    <mergeCell ref="T46:U46"/>
    <mergeCell ref="V46:W46"/>
    <mergeCell ref="V44:W44"/>
    <mergeCell ref="E45:K45"/>
    <mergeCell ref="N45:O45"/>
    <mergeCell ref="P45:Q45"/>
    <mergeCell ref="R45:S45"/>
    <mergeCell ref="T45:U45"/>
    <mergeCell ref="V45:W45"/>
    <mergeCell ref="C43:K43"/>
    <mergeCell ref="N43:O43"/>
    <mergeCell ref="R43:S43"/>
    <mergeCell ref="T43:U43"/>
    <mergeCell ref="C44:K44"/>
    <mergeCell ref="N44:O44"/>
    <mergeCell ref="P44:Q44"/>
    <mergeCell ref="R44:S44"/>
    <mergeCell ref="T44:U44"/>
    <mergeCell ref="H41:K41"/>
    <mergeCell ref="N41:O41"/>
    <mergeCell ref="R41:S41"/>
    <mergeCell ref="T41:U41"/>
    <mergeCell ref="V41:W41"/>
    <mergeCell ref="H42:K42"/>
    <mergeCell ref="N42:O42"/>
    <mergeCell ref="R42:S42"/>
    <mergeCell ref="T42:U42"/>
    <mergeCell ref="V39:W39"/>
    <mergeCell ref="H40:K40"/>
    <mergeCell ref="N40:O40"/>
    <mergeCell ref="R40:S40"/>
    <mergeCell ref="T40:U40"/>
    <mergeCell ref="V40:W40"/>
    <mergeCell ref="F38:K38"/>
    <mergeCell ref="N38:O38"/>
    <mergeCell ref="P38:Q38"/>
    <mergeCell ref="R38:S38"/>
    <mergeCell ref="T38:U38"/>
    <mergeCell ref="H39:K39"/>
    <mergeCell ref="N39:O39"/>
    <mergeCell ref="R39:S39"/>
    <mergeCell ref="T39:U39"/>
    <mergeCell ref="F37:K37"/>
    <mergeCell ref="N37:O37"/>
    <mergeCell ref="R37:S37"/>
    <mergeCell ref="R37:S37"/>
    <mergeCell ref="T37:U37"/>
    <mergeCell ref="V37:W37"/>
    <mergeCell ref="D36:K36"/>
    <mergeCell ref="N36:O36"/>
    <mergeCell ref="P36:Q36"/>
    <mergeCell ref="R36:S36"/>
    <mergeCell ref="T36:U36"/>
    <mergeCell ref="V36:W36"/>
    <mergeCell ref="V34:W34"/>
    <mergeCell ref="E35:K35"/>
    <mergeCell ref="N35:O35"/>
    <mergeCell ref="P35:Q35"/>
    <mergeCell ref="R35:S35"/>
    <mergeCell ref="T35:U35"/>
    <mergeCell ref="V35:W35"/>
    <mergeCell ref="C34:K34"/>
    <mergeCell ref="C34:K34"/>
    <mergeCell ref="N34:O34"/>
    <mergeCell ref="P34:Q34"/>
    <mergeCell ref="R34:S34"/>
    <mergeCell ref="T34:U34"/>
    <mergeCell ref="B33:K33"/>
    <mergeCell ref="N33:O33"/>
    <mergeCell ref="P33:Q33"/>
    <mergeCell ref="R33:S33"/>
    <mergeCell ref="T33:U33"/>
    <mergeCell ref="V33:W33"/>
    <mergeCell ref="F31:K31"/>
    <mergeCell ref="N31:O31"/>
    <mergeCell ref="R31:S31"/>
    <mergeCell ref="T31:U31"/>
    <mergeCell ref="V31:W31"/>
    <mergeCell ref="F32:K32"/>
    <mergeCell ref="N32:O32"/>
    <mergeCell ref="P32:Q32"/>
    <mergeCell ref="R32:S32"/>
    <mergeCell ref="T32:U32"/>
    <mergeCell ref="F29:K29"/>
    <mergeCell ref="N29:O29"/>
    <mergeCell ref="R29:S29"/>
    <mergeCell ref="T29:U29"/>
    <mergeCell ref="V29:W29"/>
    <mergeCell ref="F30:K30"/>
    <mergeCell ref="N30:O30"/>
    <mergeCell ref="P30:Q30"/>
    <mergeCell ref="R30:S30"/>
    <mergeCell ref="T30:U30"/>
    <mergeCell ref="F25:K25"/>
    <mergeCell ref="N25:O25"/>
    <mergeCell ref="P25:Q25"/>
    <mergeCell ref="R25:S25"/>
    <mergeCell ref="T25:U25"/>
    <mergeCell ref="F28:K28"/>
    <mergeCell ref="N28:O28"/>
    <mergeCell ref="P28:Q28"/>
    <mergeCell ref="R28:S28"/>
    <mergeCell ref="T28:U28"/>
    <mergeCell ref="E24:K24"/>
    <mergeCell ref="N24:O24"/>
    <mergeCell ref="P24:Q24"/>
    <mergeCell ref="R24:S24"/>
    <mergeCell ref="T24:U24"/>
    <mergeCell ref="V24:W24"/>
    <mergeCell ref="E23:K23"/>
    <mergeCell ref="N23:O23"/>
    <mergeCell ref="P23:Q23"/>
    <mergeCell ref="R23:S23"/>
    <mergeCell ref="T23:U23"/>
    <mergeCell ref="V23:W23"/>
    <mergeCell ref="E22:K22"/>
    <mergeCell ref="N22:O22"/>
    <mergeCell ref="P22:Q22"/>
    <mergeCell ref="R22:S22"/>
    <mergeCell ref="T22:U22"/>
    <mergeCell ref="V22:W22"/>
    <mergeCell ref="V20:W20"/>
    <mergeCell ref="D21:K21"/>
    <mergeCell ref="N21:O21"/>
    <mergeCell ref="P21:Q21"/>
    <mergeCell ref="R21:S21"/>
    <mergeCell ref="T21:U21"/>
    <mergeCell ref="V21:W21"/>
    <mergeCell ref="F19:K19"/>
    <mergeCell ref="N19:O19"/>
    <mergeCell ref="R19:S19"/>
    <mergeCell ref="T19:U19"/>
    <mergeCell ref="C20:K20"/>
    <mergeCell ref="N20:O20"/>
    <mergeCell ref="P20:Q20"/>
    <mergeCell ref="R20:S20"/>
    <mergeCell ref="T20:U20"/>
    <mergeCell ref="E18:K18"/>
    <mergeCell ref="N18:O18"/>
    <mergeCell ref="P18:Q18"/>
    <mergeCell ref="R18:S18"/>
    <mergeCell ref="T18:U18"/>
    <mergeCell ref="V18:W18"/>
    <mergeCell ref="E17:K17"/>
    <mergeCell ref="N17:O17"/>
    <mergeCell ref="P17:Q17"/>
    <mergeCell ref="R17:S17"/>
    <mergeCell ref="T17:U17"/>
    <mergeCell ref="V17:W17"/>
    <mergeCell ref="E16:K16"/>
    <mergeCell ref="N16:O16"/>
    <mergeCell ref="P16:Q16"/>
    <mergeCell ref="R16:S16"/>
    <mergeCell ref="T16:U16"/>
    <mergeCell ref="V16:W16"/>
    <mergeCell ref="D15:K15"/>
    <mergeCell ref="N15:O15"/>
    <mergeCell ref="P15:Q15"/>
    <mergeCell ref="R15:S15"/>
    <mergeCell ref="T15:U15"/>
    <mergeCell ref="V15:W15"/>
    <mergeCell ref="V11:W11"/>
    <mergeCell ref="C14:K14"/>
    <mergeCell ref="N14:O14"/>
    <mergeCell ref="P14:Q14"/>
    <mergeCell ref="R14:S14"/>
    <mergeCell ref="T14:U14"/>
    <mergeCell ref="V14:W14"/>
    <mergeCell ref="N12:O13"/>
    <mergeCell ref="P12:Q13"/>
    <mergeCell ref="R12:S13"/>
    <mergeCell ref="B10:K10"/>
    <mergeCell ref="N10:O10"/>
    <mergeCell ref="P10:Q10"/>
    <mergeCell ref="R10:S10"/>
    <mergeCell ref="T10:U10"/>
    <mergeCell ref="C11:K11"/>
    <mergeCell ref="N11:O11"/>
    <mergeCell ref="P11:Q11"/>
    <mergeCell ref="R11:S11"/>
    <mergeCell ref="T11:U11"/>
    <mergeCell ref="U5:V5"/>
    <mergeCell ref="A6:V6"/>
    <mergeCell ref="A7:V7"/>
    <mergeCell ref="A8:V8"/>
    <mergeCell ref="B9:O9"/>
    <mergeCell ref="P9:Q9"/>
    <mergeCell ref="R9:S9"/>
    <mergeCell ref="T9:U9"/>
    <mergeCell ref="C5:D5"/>
    <mergeCell ref="E5:F5"/>
    <mergeCell ref="H5:K5"/>
    <mergeCell ref="O5:P5"/>
    <mergeCell ref="Q5:R5"/>
    <mergeCell ref="S5:T5"/>
    <mergeCell ref="C3:D3"/>
    <mergeCell ref="E3:F3"/>
    <mergeCell ref="H3:K3"/>
    <mergeCell ref="O3:P3"/>
    <mergeCell ref="Q3:V3"/>
    <mergeCell ref="C4:D4"/>
    <mergeCell ref="E4:F4"/>
    <mergeCell ref="H4:K4"/>
    <mergeCell ref="O4:P4"/>
    <mergeCell ref="Q4:V4"/>
    <mergeCell ref="C1:D1"/>
    <mergeCell ref="E1:F1"/>
    <mergeCell ref="H1:K1"/>
    <mergeCell ref="O1:P1"/>
    <mergeCell ref="Q1:V1"/>
    <mergeCell ref="C2:D2"/>
    <mergeCell ref="E2:F2"/>
    <mergeCell ref="H2:K2"/>
    <mergeCell ref="O2:P2"/>
    <mergeCell ref="Q2:V2"/>
  </mergeCells>
  <pageMargins left="0.70866141732283472" right="0.55118110236220474" top="0.59055118110236227" bottom="0.23622047244094491" header="0.31496062992125984" footer="0.27559055118110237"/>
  <pageSetup paperSize="9" scale="61" fitToHeight="2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36"/>
  <sheetViews>
    <sheetView view="pageBreakPreview" zoomScale="85" zoomScaleNormal="100" workbookViewId="0">
      <selection activeCell="Q123" sqref="Q123"/>
    </sheetView>
  </sheetViews>
  <sheetFormatPr defaultRowHeight="15.75"/>
  <cols>
    <col min="1" max="9" width="0.5703125" style="90" customWidth="1"/>
    <col min="10" max="10" width="42.85546875" style="91" customWidth="1"/>
    <col min="11" max="11" width="8" style="92" customWidth="1"/>
    <col min="12" max="12" width="8.7109375" style="92" hidden="1" customWidth="1"/>
    <col min="13" max="13" width="6.140625" style="92" customWidth="1"/>
    <col min="14" max="14" width="5.42578125" style="92" customWidth="1"/>
    <col min="15" max="15" width="13" style="93" customWidth="1"/>
    <col min="16" max="16" width="6.5703125" style="93" customWidth="1"/>
    <col min="17" max="18" width="14.28515625" style="92" customWidth="1"/>
    <col min="19" max="19" width="14.140625" style="92" customWidth="1"/>
    <col min="20" max="20" width="10.42578125" style="94" customWidth="1"/>
    <col min="21" max="21" width="21.28515625" style="94" customWidth="1"/>
    <col min="22" max="22" width="0.28515625" style="94" customWidth="1"/>
    <col min="23" max="23" width="9.140625" style="94" bestFit="1"/>
    <col min="24" max="16384" width="9.140625" style="94"/>
  </cols>
  <sheetData>
    <row r="1" spans="1:20" ht="15" customHeight="1">
      <c r="B1" s="95"/>
      <c r="C1" s="95"/>
      <c r="D1" s="95"/>
      <c r="E1" s="95"/>
      <c r="F1" s="95"/>
      <c r="G1" s="95"/>
      <c r="H1" s="95"/>
      <c r="I1" s="95"/>
      <c r="K1" s="132"/>
      <c r="L1" s="132"/>
      <c r="M1" s="132"/>
      <c r="N1" s="132"/>
      <c r="Q1" s="600" t="s">
        <v>362</v>
      </c>
      <c r="R1" s="600"/>
      <c r="S1" s="600"/>
    </row>
    <row r="2" spans="1:20" ht="15" customHeight="1">
      <c r="B2" s="95"/>
      <c r="C2" s="95"/>
      <c r="D2" s="95"/>
      <c r="E2" s="95"/>
      <c r="F2" s="95"/>
      <c r="G2" s="95"/>
      <c r="H2" s="95"/>
      <c r="I2" s="95"/>
      <c r="K2" s="132"/>
      <c r="L2" s="132"/>
      <c r="M2" s="132"/>
      <c r="N2" s="132"/>
      <c r="Q2" s="600" t="s">
        <v>363</v>
      </c>
      <c r="R2" s="600"/>
      <c r="S2" s="600"/>
    </row>
    <row r="3" spans="1:20" ht="15" customHeight="1">
      <c r="B3" s="95"/>
      <c r="C3" s="95"/>
      <c r="D3" s="95"/>
      <c r="E3" s="95"/>
      <c r="F3" s="95"/>
      <c r="G3" s="95"/>
      <c r="H3" s="95"/>
      <c r="I3" s="95"/>
      <c r="K3" s="132"/>
      <c r="L3" s="132"/>
      <c r="M3" s="132"/>
      <c r="N3" s="132"/>
      <c r="Q3" s="600" t="s">
        <v>123</v>
      </c>
      <c r="R3" s="600"/>
      <c r="S3" s="600"/>
    </row>
    <row r="4" spans="1:20" ht="16.149999999999999" customHeight="1">
      <c r="B4" s="96"/>
      <c r="C4" s="96"/>
      <c r="D4" s="96"/>
      <c r="E4" s="96"/>
      <c r="F4" s="96"/>
      <c r="G4" s="96"/>
      <c r="H4" s="96"/>
      <c r="I4" s="96"/>
      <c r="J4" s="133"/>
      <c r="K4" s="134"/>
      <c r="L4" s="134"/>
      <c r="M4" s="134"/>
      <c r="N4" s="134"/>
      <c r="O4" s="134"/>
      <c r="P4" s="134"/>
      <c r="Q4" s="601" t="s">
        <v>3</v>
      </c>
      <c r="R4" s="601"/>
      <c r="S4" s="601"/>
    </row>
    <row r="5" spans="1:20" ht="22.5" customHeight="1">
      <c r="B5" s="97"/>
      <c r="C5" s="97"/>
      <c r="D5" s="97"/>
      <c r="E5" s="97"/>
      <c r="F5" s="97"/>
      <c r="G5" s="97"/>
      <c r="H5" s="97"/>
      <c r="I5" s="97"/>
      <c r="J5" s="647" t="s">
        <v>364</v>
      </c>
      <c r="K5" s="647"/>
      <c r="L5" s="647"/>
      <c r="M5" s="647"/>
      <c r="N5" s="647"/>
      <c r="O5" s="647"/>
      <c r="P5" s="647"/>
      <c r="Q5" s="647"/>
      <c r="R5" s="647"/>
      <c r="S5" s="647"/>
    </row>
    <row r="6" spans="1:20" ht="21.6" hidden="1" customHeight="1">
      <c r="A6" s="98"/>
      <c r="B6" s="99"/>
      <c r="C6" s="99"/>
      <c r="D6" s="99"/>
      <c r="E6" s="99"/>
      <c r="F6" s="99"/>
      <c r="G6" s="99"/>
      <c r="H6" s="99"/>
      <c r="I6" s="99"/>
      <c r="J6" s="647"/>
      <c r="K6" s="647"/>
      <c r="L6" s="647"/>
      <c r="M6" s="647"/>
      <c r="N6" s="647"/>
      <c r="O6" s="647"/>
      <c r="P6" s="647"/>
      <c r="Q6" s="647"/>
      <c r="R6" s="647"/>
      <c r="S6" s="647"/>
      <c r="T6" s="167"/>
    </row>
    <row r="7" spans="1:20" ht="18" customHeight="1">
      <c r="A7" s="98"/>
      <c r="B7" s="99"/>
      <c r="C7" s="99"/>
      <c r="D7" s="99"/>
      <c r="E7" s="99"/>
      <c r="F7" s="99"/>
      <c r="G7" s="99"/>
      <c r="H7" s="99"/>
      <c r="I7" s="99"/>
      <c r="J7" s="133"/>
      <c r="K7" s="135"/>
      <c r="L7" s="135"/>
      <c r="M7" s="135"/>
      <c r="N7" s="135"/>
      <c r="O7" s="135"/>
      <c r="P7" s="135"/>
      <c r="Q7" s="168"/>
      <c r="R7" s="168"/>
      <c r="S7" s="168"/>
      <c r="T7" s="167"/>
    </row>
    <row r="8" spans="1:20" ht="25.5" customHeight="1">
      <c r="A8" s="100"/>
      <c r="B8" s="101"/>
      <c r="C8" s="102" t="s">
        <v>365</v>
      </c>
      <c r="D8" s="103"/>
      <c r="E8" s="103"/>
      <c r="F8" s="103"/>
      <c r="G8" s="103"/>
      <c r="H8" s="103"/>
      <c r="I8" s="103"/>
      <c r="J8" s="136"/>
      <c r="K8" s="137"/>
      <c r="L8" s="137"/>
      <c r="M8" s="138"/>
      <c r="N8" s="138"/>
      <c r="O8" s="138"/>
      <c r="P8" s="138"/>
      <c r="Q8" s="168"/>
      <c r="R8" s="168"/>
      <c r="S8" s="169" t="s">
        <v>125</v>
      </c>
      <c r="T8" s="167"/>
    </row>
    <row r="9" spans="1:20" ht="36.75" customHeight="1">
      <c r="A9" s="104"/>
      <c r="B9" s="602" t="s">
        <v>42</v>
      </c>
      <c r="C9" s="603"/>
      <c r="D9" s="603"/>
      <c r="E9" s="603"/>
      <c r="F9" s="603"/>
      <c r="G9" s="603"/>
      <c r="H9" s="603"/>
      <c r="I9" s="603"/>
      <c r="J9" s="604"/>
      <c r="K9" s="139" t="s">
        <v>366</v>
      </c>
      <c r="L9" s="139" t="s">
        <v>367</v>
      </c>
      <c r="M9" s="139" t="s">
        <v>272</v>
      </c>
      <c r="N9" s="139" t="s">
        <v>273</v>
      </c>
      <c r="O9" s="139" t="s">
        <v>368</v>
      </c>
      <c r="P9" s="139" t="s">
        <v>369</v>
      </c>
      <c r="Q9" s="170">
        <v>2024</v>
      </c>
      <c r="R9" s="139">
        <v>2025</v>
      </c>
      <c r="S9" s="171">
        <v>2026</v>
      </c>
      <c r="T9" s="172"/>
    </row>
    <row r="10" spans="1:20" ht="14.45" customHeight="1">
      <c r="A10" s="104"/>
      <c r="B10" s="605">
        <v>1</v>
      </c>
      <c r="C10" s="606"/>
      <c r="D10" s="606"/>
      <c r="E10" s="606"/>
      <c r="F10" s="606"/>
      <c r="G10" s="606"/>
      <c r="H10" s="606"/>
      <c r="I10" s="606"/>
      <c r="J10" s="607"/>
      <c r="K10" s="140">
        <v>2</v>
      </c>
      <c r="L10" s="140"/>
      <c r="M10" s="140">
        <v>3</v>
      </c>
      <c r="N10" s="140">
        <v>4</v>
      </c>
      <c r="O10" s="140">
        <v>5</v>
      </c>
      <c r="P10" s="140">
        <v>6</v>
      </c>
      <c r="Q10" s="140">
        <v>7</v>
      </c>
      <c r="R10" s="140">
        <v>8</v>
      </c>
      <c r="S10" s="173">
        <v>9</v>
      </c>
      <c r="T10" s="172"/>
    </row>
    <row r="11" spans="1:20" ht="14.45" customHeight="1">
      <c r="A11" s="608" t="s">
        <v>274</v>
      </c>
      <c r="B11" s="608"/>
      <c r="C11" s="608"/>
      <c r="D11" s="608"/>
      <c r="E11" s="608"/>
      <c r="F11" s="608"/>
      <c r="G11" s="608"/>
      <c r="H11" s="608"/>
      <c r="I11" s="608"/>
      <c r="J11" s="608"/>
      <c r="K11" s="141" t="s">
        <v>370</v>
      </c>
      <c r="L11" s="142"/>
      <c r="M11" s="143" t="s">
        <v>275</v>
      </c>
      <c r="N11" s="143" t="s">
        <v>275</v>
      </c>
      <c r="O11" s="144">
        <v>0</v>
      </c>
      <c r="P11" s="145">
        <v>0</v>
      </c>
      <c r="Q11" s="174">
        <v>0</v>
      </c>
      <c r="R11" s="175">
        <v>102775</v>
      </c>
      <c r="S11" s="175">
        <v>210450</v>
      </c>
      <c r="T11" s="172"/>
    </row>
    <row r="12" spans="1:20" ht="18" customHeight="1">
      <c r="A12" s="609" t="s">
        <v>103</v>
      </c>
      <c r="B12" s="609"/>
      <c r="C12" s="609"/>
      <c r="D12" s="609"/>
      <c r="E12" s="609"/>
      <c r="F12" s="609"/>
      <c r="G12" s="609"/>
      <c r="H12" s="609"/>
      <c r="I12" s="609"/>
      <c r="J12" s="609"/>
      <c r="K12" s="146">
        <v>120</v>
      </c>
      <c r="L12" s="147"/>
      <c r="M12" s="148" t="s">
        <v>275</v>
      </c>
      <c r="N12" s="148" t="s">
        <v>275</v>
      </c>
      <c r="O12" s="144">
        <v>0</v>
      </c>
      <c r="P12" s="145">
        <v>0</v>
      </c>
      <c r="Q12" s="176">
        <f>Q127</f>
        <v>9158220.75</v>
      </c>
      <c r="R12" s="176">
        <f>R127-R11</f>
        <v>4178325</v>
      </c>
      <c r="S12" s="176">
        <f>S127-S11</f>
        <v>4184850</v>
      </c>
      <c r="T12" s="172"/>
    </row>
    <row r="13" spans="1:20" ht="19.899999999999999" customHeight="1">
      <c r="A13" s="105"/>
      <c r="B13" s="610" t="s">
        <v>313</v>
      </c>
      <c r="C13" s="611"/>
      <c r="D13" s="611"/>
      <c r="E13" s="611"/>
      <c r="F13" s="611"/>
      <c r="G13" s="611"/>
      <c r="H13" s="611"/>
      <c r="I13" s="611"/>
      <c r="J13" s="612"/>
      <c r="K13" s="149">
        <v>120</v>
      </c>
      <c r="L13" s="150">
        <v>100</v>
      </c>
      <c r="M13" s="151">
        <v>1</v>
      </c>
      <c r="N13" s="151">
        <v>0</v>
      </c>
      <c r="O13" s="144">
        <v>0</v>
      </c>
      <c r="P13" s="145">
        <v>0</v>
      </c>
      <c r="Q13" s="175">
        <f>Q14+Q22+Q38+Q50+Q44</f>
        <v>2814923.04</v>
      </c>
      <c r="R13" s="175">
        <f>R14+R22+R38+R50</f>
        <v>1909834</v>
      </c>
      <c r="S13" s="175">
        <f>S14+S22+S38+S50</f>
        <v>1909656</v>
      </c>
      <c r="T13" s="177"/>
    </row>
    <row r="14" spans="1:20" ht="22.9" customHeight="1">
      <c r="A14" s="105"/>
      <c r="B14" s="106"/>
      <c r="C14" s="107"/>
      <c r="D14" s="613" t="s">
        <v>279</v>
      </c>
      <c r="E14" s="614"/>
      <c r="F14" s="614"/>
      <c r="G14" s="614"/>
      <c r="H14" s="614"/>
      <c r="I14" s="614"/>
      <c r="J14" s="615"/>
      <c r="K14" s="149">
        <v>120</v>
      </c>
      <c r="L14" s="150">
        <v>102</v>
      </c>
      <c r="M14" s="151">
        <v>1</v>
      </c>
      <c r="N14" s="151">
        <v>2</v>
      </c>
      <c r="O14" s="144">
        <v>0</v>
      </c>
      <c r="P14" s="145">
        <v>0</v>
      </c>
      <c r="Q14" s="175">
        <f>Q15</f>
        <v>753985.96000000008</v>
      </c>
      <c r="R14" s="175">
        <f t="shared" ref="R14:S16" si="0">R15</f>
        <v>650000</v>
      </c>
      <c r="S14" s="175">
        <f t="shared" si="0"/>
        <v>650000</v>
      </c>
      <c r="T14" s="177"/>
    </row>
    <row r="15" spans="1:20" ht="57.75" customHeight="1">
      <c r="A15" s="105"/>
      <c r="B15" s="106"/>
      <c r="C15" s="110"/>
      <c r="D15" s="108"/>
      <c r="E15" s="616" t="s">
        <v>314</v>
      </c>
      <c r="F15" s="616"/>
      <c r="G15" s="616"/>
      <c r="H15" s="616"/>
      <c r="I15" s="616"/>
      <c r="J15" s="617"/>
      <c r="K15" s="152">
        <v>120</v>
      </c>
      <c r="L15" s="150">
        <v>102</v>
      </c>
      <c r="M15" s="153">
        <v>1</v>
      </c>
      <c r="N15" s="153">
        <v>2</v>
      </c>
      <c r="O15" s="154">
        <v>5100000000</v>
      </c>
      <c r="P15" s="155">
        <v>0</v>
      </c>
      <c r="Q15" s="178">
        <f>Q16</f>
        <v>753985.96000000008</v>
      </c>
      <c r="R15" s="178">
        <f t="shared" si="0"/>
        <v>650000</v>
      </c>
      <c r="S15" s="178">
        <f t="shared" si="0"/>
        <v>650000</v>
      </c>
      <c r="T15" s="177"/>
    </row>
    <row r="16" spans="1:20" ht="18" customHeight="1">
      <c r="A16" s="105"/>
      <c r="B16" s="106"/>
      <c r="C16" s="110"/>
      <c r="D16" s="108"/>
      <c r="E16" s="112"/>
      <c r="F16" s="111"/>
      <c r="G16" s="111"/>
      <c r="H16" s="111"/>
      <c r="I16" s="111"/>
      <c r="J16" s="112" t="s">
        <v>371</v>
      </c>
      <c r="K16" s="152">
        <v>120</v>
      </c>
      <c r="L16" s="150"/>
      <c r="M16" s="153">
        <v>1</v>
      </c>
      <c r="N16" s="153">
        <v>2</v>
      </c>
      <c r="O16" s="154">
        <v>5140000000</v>
      </c>
      <c r="P16" s="155">
        <v>0</v>
      </c>
      <c r="Q16" s="178">
        <f>Q17</f>
        <v>753985.96000000008</v>
      </c>
      <c r="R16" s="178">
        <f t="shared" si="0"/>
        <v>650000</v>
      </c>
      <c r="S16" s="178">
        <f t="shared" si="0"/>
        <v>650000</v>
      </c>
      <c r="T16" s="177"/>
    </row>
    <row r="17" spans="1:20" ht="25.15" customHeight="1">
      <c r="A17" s="105"/>
      <c r="B17" s="106"/>
      <c r="C17" s="110"/>
      <c r="D17" s="108"/>
      <c r="E17" s="112"/>
      <c r="F17" s="111"/>
      <c r="G17" s="111"/>
      <c r="H17" s="111"/>
      <c r="I17" s="111"/>
      <c r="J17" s="112" t="s">
        <v>372</v>
      </c>
      <c r="K17" s="152">
        <v>120</v>
      </c>
      <c r="L17" s="150"/>
      <c r="M17" s="153">
        <v>1</v>
      </c>
      <c r="N17" s="153">
        <v>2</v>
      </c>
      <c r="O17" s="154">
        <v>5140500000</v>
      </c>
      <c r="P17" s="155">
        <v>0</v>
      </c>
      <c r="Q17" s="178">
        <f t="shared" ref="Q17:S18" si="1">Q18</f>
        <v>753985.96000000008</v>
      </c>
      <c r="R17" s="178">
        <f t="shared" si="1"/>
        <v>650000</v>
      </c>
      <c r="S17" s="178">
        <f t="shared" si="1"/>
        <v>650000</v>
      </c>
      <c r="T17" s="177"/>
    </row>
    <row r="18" spans="1:20" ht="12.6" customHeight="1">
      <c r="A18" s="105"/>
      <c r="B18" s="106"/>
      <c r="C18" s="110"/>
      <c r="D18" s="113"/>
      <c r="E18" s="112"/>
      <c r="F18" s="616" t="s">
        <v>317</v>
      </c>
      <c r="G18" s="616"/>
      <c r="H18" s="616"/>
      <c r="I18" s="616"/>
      <c r="J18" s="617"/>
      <c r="K18" s="152">
        <v>120</v>
      </c>
      <c r="L18" s="150">
        <v>102</v>
      </c>
      <c r="M18" s="153">
        <v>1</v>
      </c>
      <c r="N18" s="153">
        <v>2</v>
      </c>
      <c r="O18" s="154">
        <v>5140510010</v>
      </c>
      <c r="P18" s="155">
        <v>0</v>
      </c>
      <c r="Q18" s="178">
        <f t="shared" si="1"/>
        <v>753985.96000000008</v>
      </c>
      <c r="R18" s="178">
        <f t="shared" si="1"/>
        <v>650000</v>
      </c>
      <c r="S18" s="178">
        <f t="shared" si="1"/>
        <v>650000</v>
      </c>
      <c r="T18" s="177"/>
    </row>
    <row r="19" spans="1:20" ht="29.25" customHeight="1">
      <c r="A19" s="105"/>
      <c r="B19" s="106"/>
      <c r="C19" s="110"/>
      <c r="D19" s="113"/>
      <c r="E19" s="112"/>
      <c r="F19" s="112"/>
      <c r="G19" s="111"/>
      <c r="H19" s="111"/>
      <c r="I19" s="111"/>
      <c r="J19" s="112" t="s">
        <v>318</v>
      </c>
      <c r="K19" s="152">
        <v>120</v>
      </c>
      <c r="L19" s="150"/>
      <c r="M19" s="153">
        <v>1</v>
      </c>
      <c r="N19" s="153">
        <v>2</v>
      </c>
      <c r="O19" s="154">
        <v>5140510010</v>
      </c>
      <c r="P19" s="155">
        <v>120</v>
      </c>
      <c r="Q19" s="178">
        <f>Q20+Q21</f>
        <v>753985.96000000008</v>
      </c>
      <c r="R19" s="178">
        <f>R20+R21</f>
        <v>650000</v>
      </c>
      <c r="S19" s="178">
        <f>S20+S21</f>
        <v>650000</v>
      </c>
      <c r="T19" s="177"/>
    </row>
    <row r="20" spans="1:20" ht="13.9" customHeight="1">
      <c r="A20" s="105"/>
      <c r="B20" s="106"/>
      <c r="C20" s="110"/>
      <c r="D20" s="113"/>
      <c r="E20" s="112"/>
      <c r="F20" s="112"/>
      <c r="G20" s="111"/>
      <c r="H20" s="111"/>
      <c r="I20" s="111"/>
      <c r="J20" s="112" t="s">
        <v>373</v>
      </c>
      <c r="K20" s="152">
        <v>120</v>
      </c>
      <c r="L20" s="150"/>
      <c r="M20" s="153">
        <v>1</v>
      </c>
      <c r="N20" s="153">
        <v>2</v>
      </c>
      <c r="O20" s="154">
        <v>5140510010</v>
      </c>
      <c r="P20" s="155">
        <v>121</v>
      </c>
      <c r="Q20" s="178">
        <v>579098.29</v>
      </c>
      <c r="R20" s="178">
        <v>500000</v>
      </c>
      <c r="S20" s="178">
        <v>500000</v>
      </c>
      <c r="T20" s="177"/>
    </row>
    <row r="21" spans="1:20" ht="36" customHeight="1">
      <c r="A21" s="105"/>
      <c r="B21" s="106"/>
      <c r="C21" s="110"/>
      <c r="D21" s="113"/>
      <c r="E21" s="111"/>
      <c r="F21" s="112"/>
      <c r="G21" s="616" t="s">
        <v>374</v>
      </c>
      <c r="H21" s="616"/>
      <c r="I21" s="616"/>
      <c r="J21" s="617"/>
      <c r="K21" s="152">
        <v>120</v>
      </c>
      <c r="L21" s="150">
        <v>102</v>
      </c>
      <c r="M21" s="153">
        <v>1</v>
      </c>
      <c r="N21" s="153">
        <v>2</v>
      </c>
      <c r="O21" s="154">
        <v>5140510010</v>
      </c>
      <c r="P21" s="155">
        <v>129</v>
      </c>
      <c r="Q21" s="178">
        <v>174887.67</v>
      </c>
      <c r="R21" s="178">
        <v>150000</v>
      </c>
      <c r="S21" s="178">
        <v>150000</v>
      </c>
      <c r="T21" s="177"/>
    </row>
    <row r="22" spans="1:20" s="89" customFormat="1" ht="34.9" customHeight="1">
      <c r="A22" s="114"/>
      <c r="B22" s="106"/>
      <c r="C22" s="107"/>
      <c r="D22" s="113"/>
      <c r="E22" s="113"/>
      <c r="F22" s="108"/>
      <c r="G22" s="113"/>
      <c r="H22" s="113"/>
      <c r="I22" s="113"/>
      <c r="J22" s="108" t="s">
        <v>281</v>
      </c>
      <c r="K22" s="149">
        <v>120</v>
      </c>
      <c r="L22" s="156"/>
      <c r="M22" s="151">
        <v>1</v>
      </c>
      <c r="N22" s="151">
        <v>4</v>
      </c>
      <c r="O22" s="144">
        <v>0</v>
      </c>
      <c r="P22" s="145">
        <v>0</v>
      </c>
      <c r="Q22" s="175">
        <f t="shared" ref="Q22:S24" si="2">Q23</f>
        <v>2014605.08</v>
      </c>
      <c r="R22" s="175">
        <f t="shared" si="2"/>
        <v>1243502</v>
      </c>
      <c r="S22" s="179">
        <f t="shared" si="2"/>
        <v>1243324</v>
      </c>
      <c r="T22" s="172"/>
    </row>
    <row r="23" spans="1:20" ht="39.75" customHeight="1">
      <c r="A23" s="105"/>
      <c r="B23" s="115"/>
      <c r="C23" s="116"/>
      <c r="D23" s="616" t="s">
        <v>314</v>
      </c>
      <c r="E23" s="616"/>
      <c r="F23" s="616"/>
      <c r="G23" s="616"/>
      <c r="H23" s="616"/>
      <c r="I23" s="616"/>
      <c r="J23" s="617"/>
      <c r="K23" s="152">
        <v>120</v>
      </c>
      <c r="L23" s="150">
        <v>104</v>
      </c>
      <c r="M23" s="153">
        <v>1</v>
      </c>
      <c r="N23" s="153">
        <v>4</v>
      </c>
      <c r="O23" s="154">
        <v>5100000000</v>
      </c>
      <c r="P23" s="155">
        <v>0</v>
      </c>
      <c r="Q23" s="178">
        <f t="shared" si="2"/>
        <v>2014605.08</v>
      </c>
      <c r="R23" s="178">
        <f t="shared" si="2"/>
        <v>1243502</v>
      </c>
      <c r="S23" s="178">
        <f t="shared" si="2"/>
        <v>1243324</v>
      </c>
      <c r="T23" s="177"/>
    </row>
    <row r="24" spans="1:20" ht="21" customHeight="1">
      <c r="A24" s="105"/>
      <c r="B24" s="115"/>
      <c r="C24" s="116"/>
      <c r="D24" s="112"/>
      <c r="E24" s="111"/>
      <c r="F24" s="111"/>
      <c r="G24" s="111"/>
      <c r="H24" s="111"/>
      <c r="I24" s="111"/>
      <c r="J24" s="157" t="s">
        <v>371</v>
      </c>
      <c r="K24" s="158">
        <v>120</v>
      </c>
      <c r="L24" s="159"/>
      <c r="M24" s="160">
        <v>1</v>
      </c>
      <c r="N24" s="160">
        <v>4</v>
      </c>
      <c r="O24" s="161">
        <v>5140000000</v>
      </c>
      <c r="P24" s="162">
        <v>0</v>
      </c>
      <c r="Q24" s="178">
        <f t="shared" si="2"/>
        <v>2014605.08</v>
      </c>
      <c r="R24" s="178">
        <f t="shared" si="2"/>
        <v>1243502</v>
      </c>
      <c r="S24" s="178">
        <f t="shared" si="2"/>
        <v>1243324</v>
      </c>
      <c r="T24" s="177"/>
    </row>
    <row r="25" spans="1:20" ht="24" customHeight="1">
      <c r="A25" s="105"/>
      <c r="B25" s="117"/>
      <c r="C25" s="118"/>
      <c r="D25" s="108"/>
      <c r="E25" s="616" t="s">
        <v>372</v>
      </c>
      <c r="F25" s="616"/>
      <c r="G25" s="616"/>
      <c r="H25" s="616"/>
      <c r="I25" s="616"/>
      <c r="J25" s="617"/>
      <c r="K25" s="152">
        <v>120</v>
      </c>
      <c r="L25" s="150">
        <v>104</v>
      </c>
      <c r="M25" s="153">
        <v>1</v>
      </c>
      <c r="N25" s="153">
        <v>4</v>
      </c>
      <c r="O25" s="154">
        <v>51405000000</v>
      </c>
      <c r="P25" s="155">
        <v>0</v>
      </c>
      <c r="Q25" s="178">
        <f>Q26+Q36+Q35</f>
        <v>2014605.08</v>
      </c>
      <c r="R25" s="178">
        <f>R26+R36+R35</f>
        <v>1243502</v>
      </c>
      <c r="S25" s="178">
        <f>S26+S36+S35</f>
        <v>1243324</v>
      </c>
      <c r="T25" s="177"/>
    </row>
    <row r="26" spans="1:20" ht="15.6" customHeight="1">
      <c r="A26" s="105"/>
      <c r="B26" s="117"/>
      <c r="C26" s="118"/>
      <c r="D26" s="113"/>
      <c r="E26" s="112"/>
      <c r="F26" s="616" t="s">
        <v>319</v>
      </c>
      <c r="G26" s="616"/>
      <c r="H26" s="616"/>
      <c r="I26" s="616"/>
      <c r="J26" s="617"/>
      <c r="K26" s="152">
        <v>120</v>
      </c>
      <c r="L26" s="150">
        <v>104</v>
      </c>
      <c r="M26" s="153">
        <v>1</v>
      </c>
      <c r="N26" s="153">
        <v>4</v>
      </c>
      <c r="O26" s="154">
        <v>5140510020</v>
      </c>
      <c r="P26" s="155">
        <v>0</v>
      </c>
      <c r="Q26" s="178">
        <f>Q27+Q31+Q32</f>
        <v>1651957.08</v>
      </c>
      <c r="R26" s="178">
        <f>R27+R31+R32</f>
        <v>881000</v>
      </c>
      <c r="S26" s="178">
        <f>S27+S31+S32</f>
        <v>881000</v>
      </c>
      <c r="T26" s="177"/>
    </row>
    <row r="27" spans="1:20" ht="22.9" customHeight="1">
      <c r="A27" s="105"/>
      <c r="B27" s="117"/>
      <c r="C27" s="118"/>
      <c r="D27" s="113"/>
      <c r="E27" s="111"/>
      <c r="F27" s="112"/>
      <c r="G27" s="616" t="s">
        <v>318</v>
      </c>
      <c r="H27" s="616"/>
      <c r="I27" s="616"/>
      <c r="J27" s="617"/>
      <c r="K27" s="152">
        <v>120</v>
      </c>
      <c r="L27" s="150">
        <v>104</v>
      </c>
      <c r="M27" s="153">
        <v>1</v>
      </c>
      <c r="N27" s="153">
        <v>4</v>
      </c>
      <c r="O27" s="154">
        <v>5140510020</v>
      </c>
      <c r="P27" s="155" t="s">
        <v>375</v>
      </c>
      <c r="Q27" s="178">
        <f>Q28+Q29</f>
        <v>953328.15</v>
      </c>
      <c r="R27" s="178">
        <f>R28+R29</f>
        <v>830000</v>
      </c>
      <c r="S27" s="178">
        <f>S28+S29</f>
        <v>830000</v>
      </c>
      <c r="T27" s="177"/>
    </row>
    <row r="28" spans="1:20" ht="15.6" customHeight="1">
      <c r="A28" s="105"/>
      <c r="B28" s="117"/>
      <c r="C28" s="118"/>
      <c r="D28" s="113"/>
      <c r="E28" s="111"/>
      <c r="F28" s="112"/>
      <c r="G28" s="111"/>
      <c r="H28" s="111"/>
      <c r="I28" s="111"/>
      <c r="J28" s="112" t="s">
        <v>373</v>
      </c>
      <c r="K28" s="152">
        <v>120</v>
      </c>
      <c r="L28" s="150"/>
      <c r="M28" s="153">
        <v>1</v>
      </c>
      <c r="N28" s="153">
        <v>4</v>
      </c>
      <c r="O28" s="154">
        <v>5140510020</v>
      </c>
      <c r="P28" s="155">
        <v>121</v>
      </c>
      <c r="Q28" s="178">
        <v>733892.26</v>
      </c>
      <c r="R28" s="178">
        <v>640000</v>
      </c>
      <c r="S28" s="178">
        <v>640000</v>
      </c>
      <c r="T28" s="177"/>
    </row>
    <row r="29" spans="1:20" ht="40.5" customHeight="1">
      <c r="A29" s="105"/>
      <c r="B29" s="117"/>
      <c r="C29" s="118"/>
      <c r="D29" s="113"/>
      <c r="E29" s="111"/>
      <c r="F29" s="112"/>
      <c r="G29" s="111"/>
      <c r="H29" s="111"/>
      <c r="I29" s="111"/>
      <c r="J29" s="112" t="s">
        <v>374</v>
      </c>
      <c r="K29" s="152">
        <v>120</v>
      </c>
      <c r="L29" s="150"/>
      <c r="M29" s="153">
        <v>1</v>
      </c>
      <c r="N29" s="153">
        <v>4</v>
      </c>
      <c r="O29" s="154">
        <v>5140510020</v>
      </c>
      <c r="P29" s="155">
        <v>129</v>
      </c>
      <c r="Q29" s="178">
        <v>219435.89</v>
      </c>
      <c r="R29" s="178">
        <v>190000</v>
      </c>
      <c r="S29" s="180">
        <v>190000</v>
      </c>
      <c r="T29" s="181"/>
    </row>
    <row r="30" spans="1:20" ht="24.75" customHeight="1">
      <c r="A30" s="105"/>
      <c r="B30" s="117"/>
      <c r="C30" s="118"/>
      <c r="D30" s="113"/>
      <c r="E30" s="111"/>
      <c r="F30" s="112"/>
      <c r="G30" s="616" t="s">
        <v>320</v>
      </c>
      <c r="H30" s="616"/>
      <c r="I30" s="616"/>
      <c r="J30" s="617"/>
      <c r="K30" s="152">
        <v>120</v>
      </c>
      <c r="L30" s="150">
        <v>104</v>
      </c>
      <c r="M30" s="153">
        <v>1</v>
      </c>
      <c r="N30" s="153">
        <v>4</v>
      </c>
      <c r="O30" s="154">
        <v>5140510020</v>
      </c>
      <c r="P30" s="155" t="s">
        <v>376</v>
      </c>
      <c r="Q30" s="178">
        <f>Q31</f>
        <v>698628.76</v>
      </c>
      <c r="R30" s="178">
        <f>R31</f>
        <v>50000</v>
      </c>
      <c r="S30" s="180">
        <f>S31</f>
        <v>50000</v>
      </c>
      <c r="T30" s="181"/>
    </row>
    <row r="31" spans="1:20" ht="18" customHeight="1">
      <c r="A31" s="105"/>
      <c r="B31" s="117"/>
      <c r="C31" s="118"/>
      <c r="D31" s="113"/>
      <c r="E31" s="111"/>
      <c r="F31" s="112"/>
      <c r="G31" s="111"/>
      <c r="H31" s="111"/>
      <c r="I31" s="111"/>
      <c r="J31" s="112" t="s">
        <v>377</v>
      </c>
      <c r="K31" s="152">
        <v>120</v>
      </c>
      <c r="L31" s="150"/>
      <c r="M31" s="153">
        <v>1</v>
      </c>
      <c r="N31" s="153">
        <v>4</v>
      </c>
      <c r="O31" s="154">
        <v>5140510020</v>
      </c>
      <c r="P31" s="155">
        <v>244</v>
      </c>
      <c r="Q31" s="178">
        <v>698628.76</v>
      </c>
      <c r="R31" s="178">
        <v>50000</v>
      </c>
      <c r="S31" s="180">
        <v>50000</v>
      </c>
      <c r="T31" s="181"/>
    </row>
    <row r="32" spans="1:20" ht="14.25" customHeight="1">
      <c r="A32" s="105"/>
      <c r="B32" s="117"/>
      <c r="C32" s="119"/>
      <c r="D32" s="120"/>
      <c r="E32" s="121"/>
      <c r="F32" s="111"/>
      <c r="G32" s="121"/>
      <c r="H32" s="121"/>
      <c r="I32" s="121"/>
      <c r="J32" s="127" t="s">
        <v>321</v>
      </c>
      <c r="K32" s="152">
        <v>120</v>
      </c>
      <c r="L32" s="150"/>
      <c r="M32" s="153">
        <v>1</v>
      </c>
      <c r="N32" s="153">
        <v>4</v>
      </c>
      <c r="O32" s="154">
        <v>5140510020</v>
      </c>
      <c r="P32" s="155">
        <v>850</v>
      </c>
      <c r="Q32" s="178">
        <f>Q33</f>
        <v>0.17</v>
      </c>
      <c r="R32" s="178">
        <f>R33</f>
        <v>1000</v>
      </c>
      <c r="S32" s="180">
        <f>S33</f>
        <v>1000</v>
      </c>
      <c r="T32" s="181"/>
    </row>
    <row r="33" spans="1:20" ht="13.5" customHeight="1">
      <c r="A33" s="105"/>
      <c r="B33" s="122"/>
      <c r="C33" s="123"/>
      <c r="D33" s="124"/>
      <c r="E33" s="125"/>
      <c r="F33" s="126"/>
      <c r="G33" s="125"/>
      <c r="H33" s="125"/>
      <c r="I33" s="125"/>
      <c r="J33" s="127" t="s">
        <v>378</v>
      </c>
      <c r="K33" s="152">
        <v>120</v>
      </c>
      <c r="L33" s="150"/>
      <c r="M33" s="153">
        <v>1</v>
      </c>
      <c r="N33" s="153">
        <v>4</v>
      </c>
      <c r="O33" s="154">
        <v>5140510020</v>
      </c>
      <c r="P33" s="155">
        <v>853</v>
      </c>
      <c r="Q33" s="178">
        <v>0.17</v>
      </c>
      <c r="R33" s="178">
        <v>1000</v>
      </c>
      <c r="S33" s="180">
        <v>1000</v>
      </c>
      <c r="T33" s="181"/>
    </row>
    <row r="34" spans="1:20" ht="61.9" customHeight="1">
      <c r="A34" s="105"/>
      <c r="B34" s="122"/>
      <c r="C34" s="123"/>
      <c r="D34" s="124"/>
      <c r="E34" s="125"/>
      <c r="F34" s="126"/>
      <c r="G34" s="125"/>
      <c r="H34" s="125"/>
      <c r="I34" s="125"/>
      <c r="J34" s="127" t="s">
        <v>322</v>
      </c>
      <c r="K34" s="152">
        <v>120</v>
      </c>
      <c r="L34" s="150"/>
      <c r="M34" s="153">
        <v>1</v>
      </c>
      <c r="N34" s="153">
        <v>4</v>
      </c>
      <c r="O34" s="154" t="s">
        <v>323</v>
      </c>
      <c r="P34" s="155">
        <v>0</v>
      </c>
      <c r="Q34" s="178">
        <v>25900</v>
      </c>
      <c r="R34" s="178">
        <v>25900</v>
      </c>
      <c r="S34" s="180">
        <v>25900</v>
      </c>
      <c r="T34" s="181"/>
    </row>
    <row r="35" spans="1:20" ht="16.899999999999999" customHeight="1">
      <c r="A35" s="105"/>
      <c r="B35" s="117"/>
      <c r="C35" s="119"/>
      <c r="D35" s="120"/>
      <c r="E35" s="121"/>
      <c r="F35" s="111"/>
      <c r="G35" s="121"/>
      <c r="H35" s="121"/>
      <c r="I35" s="121"/>
      <c r="J35" s="127" t="s">
        <v>260</v>
      </c>
      <c r="K35" s="152">
        <v>120</v>
      </c>
      <c r="L35" s="150"/>
      <c r="M35" s="153">
        <v>1</v>
      </c>
      <c r="N35" s="153">
        <v>4</v>
      </c>
      <c r="O35" s="154" t="s">
        <v>323</v>
      </c>
      <c r="P35" s="155">
        <v>540</v>
      </c>
      <c r="Q35" s="178">
        <v>25900</v>
      </c>
      <c r="R35" s="178">
        <v>25900</v>
      </c>
      <c r="S35" s="180">
        <v>25900</v>
      </c>
      <c r="T35" s="181"/>
    </row>
    <row r="36" spans="1:20" ht="72" customHeight="1">
      <c r="A36" s="105"/>
      <c r="B36" s="117"/>
      <c r="C36" s="118"/>
      <c r="D36" s="113"/>
      <c r="E36" s="111"/>
      <c r="F36" s="112"/>
      <c r="G36" s="617" t="s">
        <v>324</v>
      </c>
      <c r="H36" s="618"/>
      <c r="I36" s="618"/>
      <c r="J36" s="619"/>
      <c r="K36" s="152">
        <v>120</v>
      </c>
      <c r="L36" s="150">
        <v>104</v>
      </c>
      <c r="M36" s="153">
        <v>1</v>
      </c>
      <c r="N36" s="153">
        <v>4</v>
      </c>
      <c r="O36" s="154" t="s">
        <v>325</v>
      </c>
      <c r="P36" s="155">
        <v>0</v>
      </c>
      <c r="Q36" s="178">
        <f>Q37</f>
        <v>336748</v>
      </c>
      <c r="R36" s="178">
        <f>R37</f>
        <v>336602</v>
      </c>
      <c r="S36" s="180">
        <f>S37</f>
        <v>336424</v>
      </c>
      <c r="T36" s="181"/>
    </row>
    <row r="37" spans="1:20" ht="16.5" customHeight="1">
      <c r="A37" s="105"/>
      <c r="B37" s="117"/>
      <c r="C37" s="119"/>
      <c r="D37" s="120"/>
      <c r="E37" s="121"/>
      <c r="F37" s="111"/>
      <c r="G37" s="121"/>
      <c r="H37" s="121"/>
      <c r="I37" s="121"/>
      <c r="J37" s="127" t="s">
        <v>260</v>
      </c>
      <c r="K37" s="152">
        <v>120</v>
      </c>
      <c r="L37" s="150"/>
      <c r="M37" s="153">
        <v>1</v>
      </c>
      <c r="N37" s="153">
        <v>4</v>
      </c>
      <c r="O37" s="154" t="s">
        <v>325</v>
      </c>
      <c r="P37" s="155">
        <v>540</v>
      </c>
      <c r="Q37" s="178">
        <v>336748</v>
      </c>
      <c r="R37" s="178">
        <v>336602</v>
      </c>
      <c r="S37" s="180">
        <v>336424</v>
      </c>
      <c r="T37" s="181"/>
    </row>
    <row r="38" spans="1:20" s="89" customFormat="1" ht="33.6" customHeight="1">
      <c r="A38" s="114"/>
      <c r="B38" s="106"/>
      <c r="C38" s="107"/>
      <c r="D38" s="113"/>
      <c r="E38" s="113"/>
      <c r="F38" s="108"/>
      <c r="G38" s="113"/>
      <c r="H38" s="113"/>
      <c r="I38" s="113"/>
      <c r="J38" s="108" t="s">
        <v>283</v>
      </c>
      <c r="K38" s="149">
        <v>120</v>
      </c>
      <c r="L38" s="156"/>
      <c r="M38" s="151">
        <v>1</v>
      </c>
      <c r="N38" s="151">
        <v>6</v>
      </c>
      <c r="O38" s="144">
        <v>0</v>
      </c>
      <c r="P38" s="145">
        <v>0</v>
      </c>
      <c r="Q38" s="175">
        <f>Q39</f>
        <v>14784</v>
      </c>
      <c r="R38" s="175">
        <f>R39</f>
        <v>14784</v>
      </c>
      <c r="S38" s="179">
        <f>S39</f>
        <v>14784</v>
      </c>
      <c r="T38" s="31"/>
    </row>
    <row r="39" spans="1:20" ht="33.6" customHeight="1">
      <c r="A39" s="105"/>
      <c r="B39" s="115"/>
      <c r="C39" s="116"/>
      <c r="D39" s="616" t="s">
        <v>314</v>
      </c>
      <c r="E39" s="616"/>
      <c r="F39" s="616"/>
      <c r="G39" s="616"/>
      <c r="H39" s="616"/>
      <c r="I39" s="616"/>
      <c r="J39" s="617"/>
      <c r="K39" s="152">
        <v>120</v>
      </c>
      <c r="L39" s="150">
        <v>104</v>
      </c>
      <c r="M39" s="153">
        <v>1</v>
      </c>
      <c r="N39" s="153">
        <v>6</v>
      </c>
      <c r="O39" s="154">
        <v>5100000000</v>
      </c>
      <c r="P39" s="155">
        <v>0</v>
      </c>
      <c r="Q39" s="178">
        <f>Q40</f>
        <v>14784</v>
      </c>
      <c r="R39" s="178">
        <f t="shared" ref="R39:S42" si="3">R40</f>
        <v>14784</v>
      </c>
      <c r="S39" s="180">
        <f t="shared" si="3"/>
        <v>14784</v>
      </c>
      <c r="T39" s="181"/>
    </row>
    <row r="40" spans="1:20" ht="22.15" customHeight="1">
      <c r="A40" s="105"/>
      <c r="B40" s="115"/>
      <c r="C40" s="116"/>
      <c r="D40" s="112"/>
      <c r="E40" s="111"/>
      <c r="F40" s="111"/>
      <c r="G40" s="111"/>
      <c r="H40" s="111"/>
      <c r="I40" s="111"/>
      <c r="J40" s="157" t="s">
        <v>371</v>
      </c>
      <c r="K40" s="158">
        <v>120</v>
      </c>
      <c r="L40" s="159"/>
      <c r="M40" s="160">
        <v>1</v>
      </c>
      <c r="N40" s="160">
        <v>6</v>
      </c>
      <c r="O40" s="161">
        <v>5140000000</v>
      </c>
      <c r="P40" s="162">
        <v>0</v>
      </c>
      <c r="Q40" s="178">
        <f>Q41</f>
        <v>14784</v>
      </c>
      <c r="R40" s="178">
        <f t="shared" si="3"/>
        <v>14784</v>
      </c>
      <c r="S40" s="180">
        <f t="shared" si="3"/>
        <v>14784</v>
      </c>
      <c r="T40" s="181"/>
    </row>
    <row r="41" spans="1:20" ht="24" customHeight="1">
      <c r="A41" s="105"/>
      <c r="B41" s="117"/>
      <c r="C41" s="118"/>
      <c r="D41" s="108"/>
      <c r="E41" s="616" t="s">
        <v>372</v>
      </c>
      <c r="F41" s="616"/>
      <c r="G41" s="616"/>
      <c r="H41" s="616"/>
      <c r="I41" s="616"/>
      <c r="J41" s="617"/>
      <c r="K41" s="152">
        <v>120</v>
      </c>
      <c r="L41" s="150">
        <v>104</v>
      </c>
      <c r="M41" s="153">
        <v>1</v>
      </c>
      <c r="N41" s="153">
        <v>6</v>
      </c>
      <c r="O41" s="154">
        <v>5140500000</v>
      </c>
      <c r="P41" s="155">
        <v>0</v>
      </c>
      <c r="Q41" s="178">
        <f>Q42</f>
        <v>14784</v>
      </c>
      <c r="R41" s="178">
        <f t="shared" si="3"/>
        <v>14784</v>
      </c>
      <c r="S41" s="180">
        <f t="shared" si="3"/>
        <v>14784</v>
      </c>
      <c r="T41" s="181"/>
    </row>
    <row r="42" spans="1:20" ht="58.9" customHeight="1">
      <c r="A42" s="105"/>
      <c r="B42" s="117"/>
      <c r="C42" s="119"/>
      <c r="D42" s="109"/>
      <c r="E42" s="121"/>
      <c r="F42" s="128"/>
      <c r="G42" s="121"/>
      <c r="H42" s="121"/>
      <c r="I42" s="121"/>
      <c r="J42" s="127" t="s">
        <v>326</v>
      </c>
      <c r="K42" s="152">
        <v>120</v>
      </c>
      <c r="L42" s="150">
        <v>104</v>
      </c>
      <c r="M42" s="153">
        <v>1</v>
      </c>
      <c r="N42" s="153">
        <v>6</v>
      </c>
      <c r="O42" s="154" t="s">
        <v>327</v>
      </c>
      <c r="P42" s="155">
        <v>0</v>
      </c>
      <c r="Q42" s="178">
        <f>Q43</f>
        <v>14784</v>
      </c>
      <c r="R42" s="178">
        <f t="shared" si="3"/>
        <v>14784</v>
      </c>
      <c r="S42" s="180">
        <f t="shared" si="3"/>
        <v>14784</v>
      </c>
      <c r="T42" s="181"/>
    </row>
    <row r="43" spans="1:20" ht="18.600000000000001" customHeight="1">
      <c r="A43" s="105"/>
      <c r="B43" s="117"/>
      <c r="C43" s="119"/>
      <c r="D43" s="120"/>
      <c r="E43" s="121"/>
      <c r="F43" s="129"/>
      <c r="G43" s="121"/>
      <c r="H43" s="121"/>
      <c r="I43" s="121"/>
      <c r="J43" s="127" t="s">
        <v>260</v>
      </c>
      <c r="K43" s="152">
        <v>120</v>
      </c>
      <c r="L43" s="150"/>
      <c r="M43" s="153">
        <v>1</v>
      </c>
      <c r="N43" s="153">
        <v>6</v>
      </c>
      <c r="O43" s="154" t="s">
        <v>327</v>
      </c>
      <c r="P43" s="155">
        <v>540</v>
      </c>
      <c r="Q43" s="178">
        <v>14784</v>
      </c>
      <c r="R43" s="178">
        <v>14784</v>
      </c>
      <c r="S43" s="180">
        <v>14784</v>
      </c>
      <c r="T43" s="181"/>
    </row>
    <row r="44" spans="1:20" ht="18.600000000000001" customHeight="1">
      <c r="A44" s="105"/>
      <c r="B44" s="117"/>
      <c r="C44" s="119"/>
      <c r="D44" s="120"/>
      <c r="E44" s="121"/>
      <c r="F44" s="129"/>
      <c r="G44" s="121"/>
      <c r="H44" s="121"/>
      <c r="I44" s="121"/>
      <c r="J44" s="163" t="s">
        <v>285</v>
      </c>
      <c r="K44" s="152">
        <v>120</v>
      </c>
      <c r="L44" s="150"/>
      <c r="M44" s="153">
        <v>1</v>
      </c>
      <c r="N44" s="153">
        <v>11</v>
      </c>
      <c r="O44" s="154">
        <v>0</v>
      </c>
      <c r="P44" s="155">
        <v>0</v>
      </c>
      <c r="Q44" s="178">
        <f>Q45</f>
        <v>30000</v>
      </c>
      <c r="R44" s="178">
        <f t="shared" ref="R44:S48" si="4">R45</f>
        <v>0</v>
      </c>
      <c r="S44" s="178">
        <f t="shared" si="4"/>
        <v>0</v>
      </c>
      <c r="T44" s="181"/>
    </row>
    <row r="45" spans="1:20" ht="28.5" customHeight="1">
      <c r="A45" s="105"/>
      <c r="B45" s="117"/>
      <c r="C45" s="119"/>
      <c r="D45" s="120"/>
      <c r="E45" s="121"/>
      <c r="F45" s="129"/>
      <c r="G45" s="121"/>
      <c r="H45" s="121"/>
      <c r="I45" s="121"/>
      <c r="J45" s="111" t="s">
        <v>328</v>
      </c>
      <c r="K45" s="152">
        <v>120</v>
      </c>
      <c r="L45" s="150"/>
      <c r="M45" s="153">
        <v>1</v>
      </c>
      <c r="N45" s="153">
        <v>11</v>
      </c>
      <c r="O45" s="154">
        <v>7700000000</v>
      </c>
      <c r="P45" s="155">
        <v>0</v>
      </c>
      <c r="Q45" s="178">
        <f>Q46</f>
        <v>30000</v>
      </c>
      <c r="R45" s="178">
        <f t="shared" si="4"/>
        <v>0</v>
      </c>
      <c r="S45" s="178">
        <f t="shared" si="4"/>
        <v>0</v>
      </c>
      <c r="T45" s="181"/>
    </row>
    <row r="46" spans="1:20" ht="30" customHeight="1">
      <c r="A46" s="105"/>
      <c r="B46" s="117"/>
      <c r="C46" s="119"/>
      <c r="D46" s="120"/>
      <c r="E46" s="121"/>
      <c r="F46" s="129"/>
      <c r="G46" s="121"/>
      <c r="H46" s="121"/>
      <c r="I46" s="121"/>
      <c r="J46" s="111" t="s">
        <v>329</v>
      </c>
      <c r="K46" s="152">
        <v>120</v>
      </c>
      <c r="L46" s="150"/>
      <c r="M46" s="153">
        <v>1</v>
      </c>
      <c r="N46" s="153">
        <v>11</v>
      </c>
      <c r="O46" s="154">
        <v>7710000000</v>
      </c>
      <c r="P46" s="155">
        <v>0</v>
      </c>
      <c r="Q46" s="178">
        <f>Q47</f>
        <v>30000</v>
      </c>
      <c r="R46" s="178">
        <f t="shared" si="4"/>
        <v>0</v>
      </c>
      <c r="S46" s="178">
        <f t="shared" si="4"/>
        <v>0</v>
      </c>
      <c r="T46" s="181"/>
    </row>
    <row r="47" spans="1:20" ht="27" customHeight="1">
      <c r="A47" s="105"/>
      <c r="B47" s="117"/>
      <c r="C47" s="119"/>
      <c r="D47" s="120"/>
      <c r="E47" s="121"/>
      <c r="F47" s="129"/>
      <c r="G47" s="121"/>
      <c r="H47" s="121"/>
      <c r="I47" s="121"/>
      <c r="J47" s="111" t="s">
        <v>379</v>
      </c>
      <c r="K47" s="152">
        <v>120</v>
      </c>
      <c r="L47" s="150"/>
      <c r="M47" s="153">
        <v>1</v>
      </c>
      <c r="N47" s="153">
        <v>11</v>
      </c>
      <c r="O47" s="154">
        <v>7710000040</v>
      </c>
      <c r="P47" s="155">
        <v>0</v>
      </c>
      <c r="Q47" s="178">
        <f>Q48</f>
        <v>30000</v>
      </c>
      <c r="R47" s="178">
        <f t="shared" si="4"/>
        <v>0</v>
      </c>
      <c r="S47" s="178">
        <f t="shared" si="4"/>
        <v>0</v>
      </c>
      <c r="T47" s="181"/>
    </row>
    <row r="48" spans="1:20" ht="18.600000000000001" customHeight="1">
      <c r="A48" s="105"/>
      <c r="B48" s="117"/>
      <c r="C48" s="119"/>
      <c r="D48" s="120"/>
      <c r="E48" s="121"/>
      <c r="F48" s="129"/>
      <c r="G48" s="121"/>
      <c r="H48" s="121"/>
      <c r="I48" s="121"/>
      <c r="J48" s="111" t="s">
        <v>380</v>
      </c>
      <c r="K48" s="152">
        <v>120</v>
      </c>
      <c r="L48" s="150"/>
      <c r="M48" s="153">
        <v>1</v>
      </c>
      <c r="N48" s="153">
        <v>11</v>
      </c>
      <c r="O48" s="154">
        <v>7710000040</v>
      </c>
      <c r="P48" s="155">
        <v>800</v>
      </c>
      <c r="Q48" s="178">
        <f>Q49</f>
        <v>30000</v>
      </c>
      <c r="R48" s="178">
        <f t="shared" si="4"/>
        <v>0</v>
      </c>
      <c r="S48" s="178">
        <f t="shared" si="4"/>
        <v>0</v>
      </c>
      <c r="T48" s="181"/>
    </row>
    <row r="49" spans="1:20" ht="18.600000000000001" customHeight="1">
      <c r="A49" s="105"/>
      <c r="B49" s="117"/>
      <c r="C49" s="119"/>
      <c r="D49" s="120"/>
      <c r="E49" s="121"/>
      <c r="F49" s="129"/>
      <c r="G49" s="121"/>
      <c r="H49" s="121"/>
      <c r="I49" s="121"/>
      <c r="J49" s="111" t="s">
        <v>330</v>
      </c>
      <c r="K49" s="152">
        <v>120</v>
      </c>
      <c r="L49" s="150"/>
      <c r="M49" s="153">
        <v>1</v>
      </c>
      <c r="N49" s="153">
        <v>11</v>
      </c>
      <c r="O49" s="154">
        <v>7710000040</v>
      </c>
      <c r="P49" s="155">
        <v>870</v>
      </c>
      <c r="Q49" s="178">
        <v>30000</v>
      </c>
      <c r="R49" s="178">
        <v>0</v>
      </c>
      <c r="S49" s="180">
        <v>0</v>
      </c>
      <c r="T49" s="181"/>
    </row>
    <row r="50" spans="1:20" ht="14.25" customHeight="1">
      <c r="A50" s="105"/>
      <c r="B50" s="117"/>
      <c r="C50" s="119"/>
      <c r="D50" s="120"/>
      <c r="E50" s="121"/>
      <c r="F50" s="121"/>
      <c r="G50" s="121"/>
      <c r="H50" s="121"/>
      <c r="I50" s="121"/>
      <c r="J50" s="164" t="s">
        <v>287</v>
      </c>
      <c r="K50" s="149">
        <v>120</v>
      </c>
      <c r="L50" s="156"/>
      <c r="M50" s="151">
        <v>1</v>
      </c>
      <c r="N50" s="151">
        <v>13</v>
      </c>
      <c r="O50" s="144">
        <v>0</v>
      </c>
      <c r="P50" s="145">
        <v>0</v>
      </c>
      <c r="Q50" s="175">
        <f>Q54</f>
        <v>1548</v>
      </c>
      <c r="R50" s="175">
        <f>R54</f>
        <v>1548</v>
      </c>
      <c r="S50" s="179">
        <f>S54</f>
        <v>1548</v>
      </c>
      <c r="T50" s="181"/>
    </row>
    <row r="51" spans="1:20" ht="34.15" customHeight="1">
      <c r="A51" s="105"/>
      <c r="B51" s="117"/>
      <c r="C51" s="119"/>
      <c r="D51" s="620" t="s">
        <v>314</v>
      </c>
      <c r="E51" s="621"/>
      <c r="F51" s="621"/>
      <c r="G51" s="621"/>
      <c r="H51" s="621"/>
      <c r="I51" s="621"/>
      <c r="J51" s="622"/>
      <c r="K51" s="152">
        <v>120</v>
      </c>
      <c r="L51" s="150"/>
      <c r="M51" s="153">
        <v>1</v>
      </c>
      <c r="N51" s="153">
        <v>13</v>
      </c>
      <c r="O51" s="154">
        <v>5100000000</v>
      </c>
      <c r="P51" s="155">
        <v>0</v>
      </c>
      <c r="Q51" s="182">
        <f>Q52</f>
        <v>1548</v>
      </c>
      <c r="R51" s="183">
        <f t="shared" ref="R51:S53" si="5">R52</f>
        <v>1548</v>
      </c>
      <c r="S51" s="183">
        <f t="shared" si="5"/>
        <v>1548</v>
      </c>
      <c r="T51" s="181"/>
    </row>
    <row r="52" spans="1:20" ht="21" customHeight="1">
      <c r="A52" s="105"/>
      <c r="B52" s="117"/>
      <c r="C52" s="119"/>
      <c r="D52" s="130"/>
      <c r="E52" s="130"/>
      <c r="F52" s="130"/>
      <c r="G52" s="130"/>
      <c r="H52" s="130"/>
      <c r="I52" s="130"/>
      <c r="J52" s="130" t="s">
        <v>371</v>
      </c>
      <c r="K52" s="152">
        <v>120</v>
      </c>
      <c r="L52" s="150"/>
      <c r="M52" s="153">
        <v>1</v>
      </c>
      <c r="N52" s="153">
        <v>13</v>
      </c>
      <c r="O52" s="154">
        <v>5140000000</v>
      </c>
      <c r="P52" s="155">
        <v>0</v>
      </c>
      <c r="Q52" s="182">
        <f>Q53</f>
        <v>1548</v>
      </c>
      <c r="R52" s="183">
        <f t="shared" si="5"/>
        <v>1548</v>
      </c>
      <c r="S52" s="183">
        <f t="shared" si="5"/>
        <v>1548</v>
      </c>
      <c r="T52" s="181"/>
    </row>
    <row r="53" spans="1:20" ht="27" customHeight="1">
      <c r="A53" s="105"/>
      <c r="B53" s="117"/>
      <c r="C53" s="119"/>
      <c r="D53" s="130"/>
      <c r="E53" s="130"/>
      <c r="F53" s="130"/>
      <c r="G53" s="130"/>
      <c r="H53" s="130"/>
      <c r="I53" s="130"/>
      <c r="J53" s="130" t="s">
        <v>372</v>
      </c>
      <c r="K53" s="152">
        <v>120</v>
      </c>
      <c r="L53" s="150"/>
      <c r="M53" s="153">
        <v>1</v>
      </c>
      <c r="N53" s="153">
        <v>13</v>
      </c>
      <c r="O53" s="154">
        <v>5140500000</v>
      </c>
      <c r="P53" s="155">
        <v>0</v>
      </c>
      <c r="Q53" s="182">
        <f>Q54</f>
        <v>1548</v>
      </c>
      <c r="R53" s="183">
        <f t="shared" si="5"/>
        <v>1548</v>
      </c>
      <c r="S53" s="183">
        <f t="shared" si="5"/>
        <v>1548</v>
      </c>
      <c r="T53" s="181"/>
    </row>
    <row r="54" spans="1:20" ht="21" customHeight="1">
      <c r="A54" s="105"/>
      <c r="B54" s="117"/>
      <c r="C54" s="119"/>
      <c r="D54" s="120"/>
      <c r="E54" s="121"/>
      <c r="F54" s="121"/>
      <c r="G54" s="121"/>
      <c r="H54" s="121"/>
      <c r="I54" s="121"/>
      <c r="J54" s="165" t="s">
        <v>331</v>
      </c>
      <c r="K54" s="152">
        <v>120</v>
      </c>
      <c r="L54" s="150"/>
      <c r="M54" s="153">
        <v>1</v>
      </c>
      <c r="N54" s="153">
        <v>13</v>
      </c>
      <c r="O54" s="154">
        <v>5140595100</v>
      </c>
      <c r="P54" s="155">
        <v>0</v>
      </c>
      <c r="Q54" s="178">
        <f>Q55</f>
        <v>1548</v>
      </c>
      <c r="R54" s="178">
        <f>R55</f>
        <v>1548</v>
      </c>
      <c r="S54" s="180">
        <f>S55</f>
        <v>1548</v>
      </c>
      <c r="T54" s="181"/>
    </row>
    <row r="55" spans="1:20" ht="15" customHeight="1">
      <c r="A55" s="105"/>
      <c r="B55" s="117"/>
      <c r="C55" s="119"/>
      <c r="D55" s="120"/>
      <c r="E55" s="121"/>
      <c r="F55" s="121"/>
      <c r="G55" s="121"/>
      <c r="H55" s="121"/>
      <c r="I55" s="121"/>
      <c r="J55" s="166" t="s">
        <v>321</v>
      </c>
      <c r="K55" s="152">
        <v>120</v>
      </c>
      <c r="L55" s="150"/>
      <c r="M55" s="153">
        <v>1</v>
      </c>
      <c r="N55" s="153">
        <v>13</v>
      </c>
      <c r="O55" s="154">
        <v>5140595100</v>
      </c>
      <c r="P55" s="155">
        <v>850</v>
      </c>
      <c r="Q55" s="178">
        <f>Q56</f>
        <v>1548</v>
      </c>
      <c r="R55" s="178">
        <f>R56</f>
        <v>1548</v>
      </c>
      <c r="S55" s="180">
        <f>S56</f>
        <v>1548</v>
      </c>
      <c r="T55" s="181"/>
    </row>
    <row r="56" spans="1:20" ht="13.5" customHeight="1">
      <c r="A56" s="105"/>
      <c r="B56" s="117"/>
      <c r="C56" s="119"/>
      <c r="D56" s="120"/>
      <c r="E56" s="121"/>
      <c r="F56" s="121"/>
      <c r="G56" s="121"/>
      <c r="H56" s="121"/>
      <c r="I56" s="121"/>
      <c r="J56" s="166" t="s">
        <v>378</v>
      </c>
      <c r="K56" s="152">
        <v>120</v>
      </c>
      <c r="L56" s="150"/>
      <c r="M56" s="153">
        <v>1</v>
      </c>
      <c r="N56" s="153">
        <v>13</v>
      </c>
      <c r="O56" s="154">
        <v>5140595100</v>
      </c>
      <c r="P56" s="155">
        <v>853</v>
      </c>
      <c r="Q56" s="178">
        <v>1548</v>
      </c>
      <c r="R56" s="178">
        <v>1548</v>
      </c>
      <c r="S56" s="180">
        <v>1548</v>
      </c>
      <c r="T56" s="181"/>
    </row>
    <row r="57" spans="1:20" ht="15" customHeight="1">
      <c r="A57" s="105"/>
      <c r="B57" s="623" t="s">
        <v>332</v>
      </c>
      <c r="C57" s="623"/>
      <c r="D57" s="623"/>
      <c r="E57" s="623"/>
      <c r="F57" s="623"/>
      <c r="G57" s="623"/>
      <c r="H57" s="623"/>
      <c r="I57" s="623"/>
      <c r="J57" s="624"/>
      <c r="K57" s="149">
        <v>120</v>
      </c>
      <c r="L57" s="150">
        <v>200</v>
      </c>
      <c r="M57" s="151">
        <v>2</v>
      </c>
      <c r="N57" s="151">
        <v>0</v>
      </c>
      <c r="O57" s="144">
        <v>0</v>
      </c>
      <c r="P57" s="145">
        <v>0</v>
      </c>
      <c r="Q57" s="175">
        <f>Q58</f>
        <v>154411.85</v>
      </c>
      <c r="R57" s="175">
        <f t="shared" ref="R57:S61" si="6">R58</f>
        <v>170100</v>
      </c>
      <c r="S57" s="179">
        <f t="shared" si="6"/>
        <v>186300</v>
      </c>
      <c r="T57" s="181"/>
    </row>
    <row r="58" spans="1:20" ht="15" customHeight="1">
      <c r="A58" s="105"/>
      <c r="B58" s="117"/>
      <c r="C58" s="131"/>
      <c r="D58" s="625" t="s">
        <v>290</v>
      </c>
      <c r="E58" s="625"/>
      <c r="F58" s="625"/>
      <c r="G58" s="625"/>
      <c r="H58" s="625"/>
      <c r="I58" s="625"/>
      <c r="J58" s="613"/>
      <c r="K58" s="149">
        <v>120</v>
      </c>
      <c r="L58" s="150">
        <v>203</v>
      </c>
      <c r="M58" s="151">
        <v>2</v>
      </c>
      <c r="N58" s="151">
        <v>3</v>
      </c>
      <c r="O58" s="144">
        <v>0</v>
      </c>
      <c r="P58" s="145">
        <v>0</v>
      </c>
      <c r="Q58" s="175">
        <f>Q59</f>
        <v>154411.85</v>
      </c>
      <c r="R58" s="175">
        <f t="shared" si="6"/>
        <v>170100</v>
      </c>
      <c r="S58" s="179">
        <f t="shared" si="6"/>
        <v>186300</v>
      </c>
      <c r="T58" s="181"/>
    </row>
    <row r="59" spans="1:20" ht="34.15" customHeight="1">
      <c r="A59" s="105"/>
      <c r="B59" s="106"/>
      <c r="C59" s="110"/>
      <c r="D59" s="108"/>
      <c r="E59" s="616" t="s">
        <v>314</v>
      </c>
      <c r="F59" s="616"/>
      <c r="G59" s="616"/>
      <c r="H59" s="616"/>
      <c r="I59" s="616"/>
      <c r="J59" s="617"/>
      <c r="K59" s="152">
        <v>120</v>
      </c>
      <c r="L59" s="150">
        <v>203</v>
      </c>
      <c r="M59" s="153">
        <v>2</v>
      </c>
      <c r="N59" s="153">
        <v>3</v>
      </c>
      <c r="O59" s="154">
        <v>5100000000</v>
      </c>
      <c r="P59" s="155">
        <v>0</v>
      </c>
      <c r="Q59" s="178">
        <f>Q60</f>
        <v>154411.85</v>
      </c>
      <c r="R59" s="178">
        <f t="shared" si="6"/>
        <v>170100</v>
      </c>
      <c r="S59" s="180">
        <f t="shared" si="6"/>
        <v>186300</v>
      </c>
      <c r="T59" s="181"/>
    </row>
    <row r="60" spans="1:20" ht="18.600000000000001" customHeight="1">
      <c r="A60" s="105"/>
      <c r="B60" s="106"/>
      <c r="C60" s="110"/>
      <c r="D60" s="108"/>
      <c r="E60" s="112"/>
      <c r="F60" s="111"/>
      <c r="G60" s="111"/>
      <c r="H60" s="111"/>
      <c r="I60" s="111"/>
      <c r="J60" s="157" t="s">
        <v>371</v>
      </c>
      <c r="K60" s="158">
        <v>120</v>
      </c>
      <c r="L60" s="159"/>
      <c r="M60" s="160">
        <v>2</v>
      </c>
      <c r="N60" s="160">
        <v>3</v>
      </c>
      <c r="O60" s="161">
        <v>5140000000</v>
      </c>
      <c r="P60" s="162">
        <v>0</v>
      </c>
      <c r="Q60" s="178">
        <f>Q61</f>
        <v>154411.85</v>
      </c>
      <c r="R60" s="178">
        <f t="shared" si="6"/>
        <v>170100</v>
      </c>
      <c r="S60" s="180">
        <f t="shared" si="6"/>
        <v>186300</v>
      </c>
      <c r="T60" s="181"/>
    </row>
    <row r="61" spans="1:20" ht="22.5" customHeight="1">
      <c r="A61" s="105"/>
      <c r="B61" s="106"/>
      <c r="C61" s="110"/>
      <c r="D61" s="113"/>
      <c r="E61" s="112"/>
      <c r="F61" s="616" t="s">
        <v>372</v>
      </c>
      <c r="G61" s="616"/>
      <c r="H61" s="616"/>
      <c r="I61" s="616"/>
      <c r="J61" s="617"/>
      <c r="K61" s="152">
        <v>120</v>
      </c>
      <c r="L61" s="150">
        <v>203</v>
      </c>
      <c r="M61" s="153">
        <v>2</v>
      </c>
      <c r="N61" s="153">
        <v>3</v>
      </c>
      <c r="O61" s="154">
        <v>5140500000</v>
      </c>
      <c r="P61" s="155">
        <v>0</v>
      </c>
      <c r="Q61" s="178">
        <f>Q62</f>
        <v>154411.85</v>
      </c>
      <c r="R61" s="178">
        <f t="shared" si="6"/>
        <v>170100</v>
      </c>
      <c r="S61" s="180">
        <f t="shared" si="6"/>
        <v>186300</v>
      </c>
      <c r="T61" s="181"/>
    </row>
    <row r="62" spans="1:20" ht="21.75" customHeight="1">
      <c r="A62" s="105"/>
      <c r="B62" s="106"/>
      <c r="C62" s="110"/>
      <c r="D62" s="113"/>
      <c r="E62" s="111"/>
      <c r="F62" s="112"/>
      <c r="G62" s="616" t="s">
        <v>333</v>
      </c>
      <c r="H62" s="616"/>
      <c r="I62" s="616"/>
      <c r="J62" s="617"/>
      <c r="K62" s="152">
        <v>120</v>
      </c>
      <c r="L62" s="150">
        <v>203</v>
      </c>
      <c r="M62" s="153">
        <v>2</v>
      </c>
      <c r="N62" s="153">
        <v>3</v>
      </c>
      <c r="O62" s="154">
        <v>5140551180</v>
      </c>
      <c r="P62" s="155">
        <v>0</v>
      </c>
      <c r="Q62" s="178">
        <f>Q63+Q66</f>
        <v>154411.85</v>
      </c>
      <c r="R62" s="178">
        <f>R63+R66</f>
        <v>170100</v>
      </c>
      <c r="S62" s="180">
        <f>S63+S66</f>
        <v>186300</v>
      </c>
      <c r="T62" s="181"/>
    </row>
    <row r="63" spans="1:20" ht="24.75" customHeight="1">
      <c r="A63" s="105"/>
      <c r="B63" s="106"/>
      <c r="C63" s="110"/>
      <c r="D63" s="113"/>
      <c r="E63" s="111"/>
      <c r="F63" s="112"/>
      <c r="G63" s="111"/>
      <c r="H63" s="111"/>
      <c r="I63" s="111"/>
      <c r="J63" s="112" t="s">
        <v>318</v>
      </c>
      <c r="K63" s="152">
        <v>120</v>
      </c>
      <c r="L63" s="150"/>
      <c r="M63" s="153">
        <v>2</v>
      </c>
      <c r="N63" s="153">
        <v>3</v>
      </c>
      <c r="O63" s="154">
        <v>5140551180</v>
      </c>
      <c r="P63" s="155">
        <v>120</v>
      </c>
      <c r="Q63" s="178">
        <f>Q64+Q65</f>
        <v>149391.88</v>
      </c>
      <c r="R63" s="178">
        <f>R64+R65</f>
        <v>169000</v>
      </c>
      <c r="S63" s="180">
        <f>S64+S65</f>
        <v>185000</v>
      </c>
      <c r="T63" s="181"/>
    </row>
    <row r="64" spans="1:20" ht="23.25" customHeight="1">
      <c r="A64" s="105"/>
      <c r="B64" s="106"/>
      <c r="C64" s="110"/>
      <c r="D64" s="113"/>
      <c r="E64" s="111"/>
      <c r="F64" s="112"/>
      <c r="G64" s="111"/>
      <c r="H64" s="111"/>
      <c r="I64" s="111"/>
      <c r="J64" s="112" t="s">
        <v>373</v>
      </c>
      <c r="K64" s="152">
        <v>120</v>
      </c>
      <c r="L64" s="150"/>
      <c r="M64" s="153">
        <v>2</v>
      </c>
      <c r="N64" s="153">
        <v>3</v>
      </c>
      <c r="O64" s="154">
        <v>5140551180</v>
      </c>
      <c r="P64" s="155">
        <v>121</v>
      </c>
      <c r="Q64" s="178">
        <v>114740.32</v>
      </c>
      <c r="R64" s="178">
        <v>129800</v>
      </c>
      <c r="S64" s="180">
        <v>142089</v>
      </c>
      <c r="T64" s="181"/>
    </row>
    <row r="65" spans="1:20" ht="35.25" customHeight="1">
      <c r="A65" s="105"/>
      <c r="B65" s="106"/>
      <c r="C65" s="110"/>
      <c r="D65" s="113"/>
      <c r="E65" s="111"/>
      <c r="F65" s="112"/>
      <c r="G65" s="111"/>
      <c r="H65" s="111"/>
      <c r="I65" s="111"/>
      <c r="J65" s="112" t="s">
        <v>374</v>
      </c>
      <c r="K65" s="152">
        <v>120</v>
      </c>
      <c r="L65" s="150"/>
      <c r="M65" s="153">
        <v>2</v>
      </c>
      <c r="N65" s="153">
        <v>3</v>
      </c>
      <c r="O65" s="154">
        <v>5140551180</v>
      </c>
      <c r="P65" s="155">
        <v>129</v>
      </c>
      <c r="Q65" s="178">
        <v>34651.56</v>
      </c>
      <c r="R65" s="178">
        <v>39200</v>
      </c>
      <c r="S65" s="180">
        <v>42911</v>
      </c>
      <c r="T65" s="181"/>
    </row>
    <row r="66" spans="1:20" ht="24" customHeight="1">
      <c r="A66" s="105"/>
      <c r="B66" s="106"/>
      <c r="C66" s="110"/>
      <c r="D66" s="113"/>
      <c r="E66" s="111"/>
      <c r="F66" s="112"/>
      <c r="G66" s="111"/>
      <c r="H66" s="111"/>
      <c r="I66" s="111"/>
      <c r="J66" s="112" t="s">
        <v>320</v>
      </c>
      <c r="K66" s="152">
        <v>120</v>
      </c>
      <c r="L66" s="150">
        <v>203</v>
      </c>
      <c r="M66" s="153">
        <v>2</v>
      </c>
      <c r="N66" s="153">
        <v>3</v>
      </c>
      <c r="O66" s="154">
        <v>5140551180</v>
      </c>
      <c r="P66" s="155">
        <v>240</v>
      </c>
      <c r="Q66" s="178">
        <f>Q67</f>
        <v>5019.97</v>
      </c>
      <c r="R66" s="178">
        <f>R67</f>
        <v>1100</v>
      </c>
      <c r="S66" s="180">
        <f>S67</f>
        <v>1300</v>
      </c>
      <c r="T66" s="181"/>
    </row>
    <row r="67" spans="1:20" ht="20.45" customHeight="1">
      <c r="A67" s="105"/>
      <c r="B67" s="106"/>
      <c r="C67" s="110"/>
      <c r="D67" s="113"/>
      <c r="E67" s="111"/>
      <c r="F67" s="112"/>
      <c r="G67" s="616" t="s">
        <v>377</v>
      </c>
      <c r="H67" s="616"/>
      <c r="I67" s="616"/>
      <c r="J67" s="617"/>
      <c r="K67" s="152">
        <v>120</v>
      </c>
      <c r="L67" s="150">
        <v>203</v>
      </c>
      <c r="M67" s="153">
        <v>2</v>
      </c>
      <c r="N67" s="153">
        <v>3</v>
      </c>
      <c r="O67" s="154">
        <v>5140551180</v>
      </c>
      <c r="P67" s="155">
        <v>244</v>
      </c>
      <c r="Q67" s="178">
        <v>5019.97</v>
      </c>
      <c r="R67" s="178">
        <v>1100</v>
      </c>
      <c r="S67" s="180">
        <v>1300</v>
      </c>
      <c r="T67" s="181"/>
    </row>
    <row r="68" spans="1:20" ht="24" customHeight="1">
      <c r="A68" s="105"/>
      <c r="B68" s="623" t="s">
        <v>334</v>
      </c>
      <c r="C68" s="623"/>
      <c r="D68" s="623"/>
      <c r="E68" s="623"/>
      <c r="F68" s="623"/>
      <c r="G68" s="623"/>
      <c r="H68" s="623"/>
      <c r="I68" s="623"/>
      <c r="J68" s="624"/>
      <c r="K68" s="149">
        <v>120</v>
      </c>
      <c r="L68" s="150">
        <v>300</v>
      </c>
      <c r="M68" s="151">
        <v>3</v>
      </c>
      <c r="N68" s="151">
        <v>0</v>
      </c>
      <c r="O68" s="144">
        <v>0</v>
      </c>
      <c r="P68" s="145">
        <v>0</v>
      </c>
      <c r="Q68" s="175">
        <f>Q69+Q76</f>
        <v>49696.959999999999</v>
      </c>
      <c r="R68" s="175">
        <f>R69+R76</f>
        <v>10000</v>
      </c>
      <c r="S68" s="179">
        <f>S69+S76</f>
        <v>10000</v>
      </c>
      <c r="T68" s="181"/>
    </row>
    <row r="69" spans="1:20" ht="36" customHeight="1">
      <c r="A69" s="105"/>
      <c r="B69" s="184"/>
      <c r="C69" s="185"/>
      <c r="D69" s="626" t="s">
        <v>293</v>
      </c>
      <c r="E69" s="626"/>
      <c r="F69" s="626"/>
      <c r="G69" s="626"/>
      <c r="H69" s="626"/>
      <c r="I69" s="626"/>
      <c r="J69" s="627"/>
      <c r="K69" s="149">
        <v>120</v>
      </c>
      <c r="L69" s="150">
        <v>310</v>
      </c>
      <c r="M69" s="151">
        <v>3</v>
      </c>
      <c r="N69" s="151">
        <v>10</v>
      </c>
      <c r="O69" s="144">
        <v>0</v>
      </c>
      <c r="P69" s="145">
        <v>0</v>
      </c>
      <c r="Q69" s="175">
        <f t="shared" ref="Q69:Q74" si="7">Q70</f>
        <v>42696.959999999999</v>
      </c>
      <c r="R69" s="175">
        <f t="shared" ref="R69:S73" si="8">R70</f>
        <v>5000</v>
      </c>
      <c r="S69" s="179">
        <f t="shared" si="8"/>
        <v>5000</v>
      </c>
      <c r="T69" s="181"/>
    </row>
    <row r="70" spans="1:20" ht="33.6" customHeight="1">
      <c r="A70" s="105"/>
      <c r="B70" s="184"/>
      <c r="C70" s="187"/>
      <c r="D70" s="188"/>
      <c r="E70" s="628" t="s">
        <v>314</v>
      </c>
      <c r="F70" s="628"/>
      <c r="G70" s="628"/>
      <c r="H70" s="628"/>
      <c r="I70" s="628"/>
      <c r="J70" s="629"/>
      <c r="K70" s="152">
        <v>120</v>
      </c>
      <c r="L70" s="150">
        <v>310</v>
      </c>
      <c r="M70" s="153">
        <v>3</v>
      </c>
      <c r="N70" s="153">
        <v>10</v>
      </c>
      <c r="O70" s="154">
        <v>5100000000</v>
      </c>
      <c r="P70" s="155">
        <v>0</v>
      </c>
      <c r="Q70" s="178">
        <f t="shared" si="7"/>
        <v>42696.959999999999</v>
      </c>
      <c r="R70" s="178">
        <f t="shared" si="8"/>
        <v>5000</v>
      </c>
      <c r="S70" s="180">
        <f t="shared" si="8"/>
        <v>5000</v>
      </c>
      <c r="T70" s="181"/>
    </row>
    <row r="71" spans="1:20" ht="16.899999999999999" customHeight="1">
      <c r="A71" s="105"/>
      <c r="B71" s="184"/>
      <c r="C71" s="187"/>
      <c r="D71" s="188"/>
      <c r="E71" s="189"/>
      <c r="F71" s="126"/>
      <c r="G71" s="126"/>
      <c r="H71" s="126"/>
      <c r="I71" s="126"/>
      <c r="J71" s="157" t="s">
        <v>371</v>
      </c>
      <c r="K71" s="158">
        <v>120</v>
      </c>
      <c r="L71" s="159"/>
      <c r="M71" s="160">
        <v>3</v>
      </c>
      <c r="N71" s="160">
        <v>10</v>
      </c>
      <c r="O71" s="161">
        <v>5140000000</v>
      </c>
      <c r="P71" s="162">
        <v>0</v>
      </c>
      <c r="Q71" s="178">
        <f t="shared" si="7"/>
        <v>42696.959999999999</v>
      </c>
      <c r="R71" s="178">
        <f t="shared" si="8"/>
        <v>5000</v>
      </c>
      <c r="S71" s="180">
        <f t="shared" si="8"/>
        <v>5000</v>
      </c>
      <c r="T71" s="181"/>
    </row>
    <row r="72" spans="1:20" ht="15" customHeight="1">
      <c r="A72" s="105"/>
      <c r="B72" s="184"/>
      <c r="C72" s="187"/>
      <c r="D72" s="186"/>
      <c r="E72" s="189"/>
      <c r="F72" s="617" t="s">
        <v>335</v>
      </c>
      <c r="G72" s="618"/>
      <c r="H72" s="618"/>
      <c r="I72" s="618"/>
      <c r="J72" s="619"/>
      <c r="K72" s="152">
        <v>120</v>
      </c>
      <c r="L72" s="150">
        <v>310</v>
      </c>
      <c r="M72" s="153">
        <v>3</v>
      </c>
      <c r="N72" s="153">
        <v>10</v>
      </c>
      <c r="O72" s="154">
        <v>5140100000</v>
      </c>
      <c r="P72" s="155">
        <v>0</v>
      </c>
      <c r="Q72" s="178">
        <f t="shared" si="7"/>
        <v>42696.959999999999</v>
      </c>
      <c r="R72" s="178">
        <f t="shared" si="8"/>
        <v>5000</v>
      </c>
      <c r="S72" s="180">
        <f t="shared" si="8"/>
        <v>5000</v>
      </c>
      <c r="T72" s="181"/>
    </row>
    <row r="73" spans="1:20" ht="27" customHeight="1">
      <c r="A73" s="105"/>
      <c r="B73" s="184"/>
      <c r="C73" s="187"/>
      <c r="D73" s="186"/>
      <c r="E73" s="189"/>
      <c r="F73" s="189"/>
      <c r="G73" s="126"/>
      <c r="H73" s="126"/>
      <c r="I73" s="126"/>
      <c r="J73" s="112" t="s">
        <v>336</v>
      </c>
      <c r="K73" s="152">
        <v>120</v>
      </c>
      <c r="L73" s="150">
        <v>310</v>
      </c>
      <c r="M73" s="153">
        <v>3</v>
      </c>
      <c r="N73" s="153">
        <v>10</v>
      </c>
      <c r="O73" s="154">
        <v>5140195020</v>
      </c>
      <c r="P73" s="155">
        <v>0</v>
      </c>
      <c r="Q73" s="178">
        <f t="shared" si="7"/>
        <v>42696.959999999999</v>
      </c>
      <c r="R73" s="178">
        <f t="shared" si="8"/>
        <v>5000</v>
      </c>
      <c r="S73" s="180">
        <f t="shared" si="8"/>
        <v>5000</v>
      </c>
      <c r="T73" s="181"/>
    </row>
    <row r="74" spans="1:20" ht="24.75" customHeight="1">
      <c r="A74" s="105"/>
      <c r="B74" s="190"/>
      <c r="C74" s="191"/>
      <c r="D74" s="186"/>
      <c r="E74" s="189"/>
      <c r="F74" s="189"/>
      <c r="G74" s="126"/>
      <c r="H74" s="126"/>
      <c r="I74" s="126"/>
      <c r="J74" s="112" t="s">
        <v>320</v>
      </c>
      <c r="K74" s="152">
        <v>120</v>
      </c>
      <c r="L74" s="150">
        <v>310</v>
      </c>
      <c r="M74" s="153">
        <v>3</v>
      </c>
      <c r="N74" s="153">
        <v>10</v>
      </c>
      <c r="O74" s="154">
        <v>5140195020</v>
      </c>
      <c r="P74" s="155">
        <v>240</v>
      </c>
      <c r="Q74" s="178">
        <f t="shared" si="7"/>
        <v>42696.959999999999</v>
      </c>
      <c r="R74" s="178">
        <f>R75</f>
        <v>5000</v>
      </c>
      <c r="S74" s="180">
        <f>S75</f>
        <v>5000</v>
      </c>
      <c r="T74" s="181"/>
    </row>
    <row r="75" spans="1:20" ht="13.15" customHeight="1">
      <c r="A75" s="105"/>
      <c r="B75" s="190"/>
      <c r="C75" s="191"/>
      <c r="D75" s="186"/>
      <c r="E75" s="126"/>
      <c r="F75" s="189"/>
      <c r="G75" s="628" t="s">
        <v>377</v>
      </c>
      <c r="H75" s="628"/>
      <c r="I75" s="628"/>
      <c r="J75" s="629"/>
      <c r="K75" s="152">
        <v>120</v>
      </c>
      <c r="L75" s="150">
        <v>310</v>
      </c>
      <c r="M75" s="153">
        <v>3</v>
      </c>
      <c r="N75" s="153">
        <v>10</v>
      </c>
      <c r="O75" s="154">
        <v>5140195020</v>
      </c>
      <c r="P75" s="155">
        <v>244</v>
      </c>
      <c r="Q75" s="178">
        <v>42696.959999999999</v>
      </c>
      <c r="R75" s="178">
        <v>5000</v>
      </c>
      <c r="S75" s="180">
        <v>5000</v>
      </c>
      <c r="T75" s="181"/>
    </row>
    <row r="76" spans="1:20" ht="24.75" customHeight="1">
      <c r="A76" s="105"/>
      <c r="B76" s="190"/>
      <c r="C76" s="192"/>
      <c r="D76" s="124"/>
      <c r="E76" s="125"/>
      <c r="F76" s="126"/>
      <c r="G76" s="125"/>
      <c r="H76" s="125"/>
      <c r="I76" s="125"/>
      <c r="J76" s="109" t="s">
        <v>295</v>
      </c>
      <c r="K76" s="149">
        <v>120</v>
      </c>
      <c r="L76" s="156"/>
      <c r="M76" s="151">
        <v>3</v>
      </c>
      <c r="N76" s="151">
        <v>14</v>
      </c>
      <c r="O76" s="144">
        <v>0</v>
      </c>
      <c r="P76" s="145">
        <v>0</v>
      </c>
      <c r="Q76" s="175">
        <f>Q80</f>
        <v>7000</v>
      </c>
      <c r="R76" s="175">
        <f>R80</f>
        <v>5000</v>
      </c>
      <c r="S76" s="179">
        <f>S80</f>
        <v>5000</v>
      </c>
      <c r="T76" s="181"/>
    </row>
    <row r="77" spans="1:20" ht="33.6" customHeight="1">
      <c r="A77" s="105"/>
      <c r="B77" s="184"/>
      <c r="C77" s="187"/>
      <c r="D77" s="188"/>
      <c r="E77" s="628" t="s">
        <v>314</v>
      </c>
      <c r="F77" s="628"/>
      <c r="G77" s="628"/>
      <c r="H77" s="628"/>
      <c r="I77" s="628"/>
      <c r="J77" s="629"/>
      <c r="K77" s="152">
        <v>120</v>
      </c>
      <c r="L77" s="150">
        <v>310</v>
      </c>
      <c r="M77" s="153">
        <v>3</v>
      </c>
      <c r="N77" s="153">
        <v>14</v>
      </c>
      <c r="O77" s="154">
        <v>5100000000</v>
      </c>
      <c r="P77" s="155">
        <v>0</v>
      </c>
      <c r="Q77" s="178">
        <f>Q78</f>
        <v>7000</v>
      </c>
      <c r="R77" s="178">
        <f t="shared" ref="R77:S79" si="9">R78</f>
        <v>5000</v>
      </c>
      <c r="S77" s="180">
        <f t="shared" si="9"/>
        <v>5000</v>
      </c>
      <c r="T77" s="181"/>
    </row>
    <row r="78" spans="1:20" ht="16.899999999999999" customHeight="1">
      <c r="A78" s="105"/>
      <c r="B78" s="184"/>
      <c r="C78" s="187"/>
      <c r="D78" s="188"/>
      <c r="E78" s="189"/>
      <c r="F78" s="126"/>
      <c r="G78" s="126"/>
      <c r="H78" s="126"/>
      <c r="I78" s="126"/>
      <c r="J78" s="157" t="s">
        <v>371</v>
      </c>
      <c r="K78" s="158">
        <v>120</v>
      </c>
      <c r="L78" s="159"/>
      <c r="M78" s="160">
        <v>3</v>
      </c>
      <c r="N78" s="160">
        <v>14</v>
      </c>
      <c r="O78" s="161">
        <v>5140000000</v>
      </c>
      <c r="P78" s="162">
        <v>0</v>
      </c>
      <c r="Q78" s="178">
        <f>Q79</f>
        <v>7000</v>
      </c>
      <c r="R78" s="178">
        <f t="shared" si="9"/>
        <v>5000</v>
      </c>
      <c r="S78" s="180">
        <f t="shared" si="9"/>
        <v>5000</v>
      </c>
      <c r="T78" s="181"/>
    </row>
    <row r="79" spans="1:20" ht="15" customHeight="1">
      <c r="A79" s="105"/>
      <c r="B79" s="184"/>
      <c r="C79" s="187"/>
      <c r="D79" s="186"/>
      <c r="E79" s="189"/>
      <c r="F79" s="617" t="s">
        <v>335</v>
      </c>
      <c r="G79" s="618"/>
      <c r="H79" s="618"/>
      <c r="I79" s="618"/>
      <c r="J79" s="619"/>
      <c r="K79" s="152">
        <v>120</v>
      </c>
      <c r="L79" s="150">
        <v>310</v>
      </c>
      <c r="M79" s="153">
        <v>3</v>
      </c>
      <c r="N79" s="153">
        <v>14</v>
      </c>
      <c r="O79" s="154">
        <v>5140100000</v>
      </c>
      <c r="P79" s="155">
        <v>0</v>
      </c>
      <c r="Q79" s="178">
        <f>Q80</f>
        <v>7000</v>
      </c>
      <c r="R79" s="178">
        <f t="shared" si="9"/>
        <v>5000</v>
      </c>
      <c r="S79" s="180">
        <f t="shared" si="9"/>
        <v>5000</v>
      </c>
      <c r="T79" s="181"/>
    </row>
    <row r="80" spans="1:20" ht="16.5" customHeight="1">
      <c r="A80" s="105"/>
      <c r="B80" s="190"/>
      <c r="C80" s="192"/>
      <c r="D80" s="124"/>
      <c r="E80" s="125"/>
      <c r="F80" s="126"/>
      <c r="G80" s="125"/>
      <c r="H80" s="125"/>
      <c r="I80" s="125"/>
      <c r="J80" s="127" t="s">
        <v>381</v>
      </c>
      <c r="K80" s="152">
        <v>120</v>
      </c>
      <c r="L80" s="150"/>
      <c r="M80" s="153">
        <v>3</v>
      </c>
      <c r="N80" s="153">
        <v>14</v>
      </c>
      <c r="O80" s="154">
        <v>5140120040</v>
      </c>
      <c r="P80" s="155">
        <v>0</v>
      </c>
      <c r="Q80" s="178">
        <f t="shared" ref="Q80:S81" si="10">Q81</f>
        <v>7000</v>
      </c>
      <c r="R80" s="178">
        <f t="shared" si="10"/>
        <v>5000</v>
      </c>
      <c r="S80" s="180">
        <f t="shared" si="10"/>
        <v>5000</v>
      </c>
      <c r="T80" s="181"/>
    </row>
    <row r="81" spans="1:20" ht="24" customHeight="1">
      <c r="A81" s="105"/>
      <c r="B81" s="190"/>
      <c r="C81" s="192"/>
      <c r="D81" s="124"/>
      <c r="E81" s="125"/>
      <c r="F81" s="126"/>
      <c r="G81" s="125"/>
      <c r="H81" s="125"/>
      <c r="I81" s="125"/>
      <c r="J81" s="127" t="s">
        <v>320</v>
      </c>
      <c r="K81" s="152">
        <v>120</v>
      </c>
      <c r="L81" s="150"/>
      <c r="M81" s="153">
        <v>3</v>
      </c>
      <c r="N81" s="153">
        <v>14</v>
      </c>
      <c r="O81" s="154">
        <v>5140120040</v>
      </c>
      <c r="P81" s="155">
        <v>240</v>
      </c>
      <c r="Q81" s="178">
        <f t="shared" si="10"/>
        <v>7000</v>
      </c>
      <c r="R81" s="178">
        <f t="shared" si="10"/>
        <v>5000</v>
      </c>
      <c r="S81" s="180">
        <f t="shared" si="10"/>
        <v>5000</v>
      </c>
      <c r="T81" s="181"/>
    </row>
    <row r="82" spans="1:20" ht="15" customHeight="1">
      <c r="A82" s="105"/>
      <c r="B82" s="190"/>
      <c r="C82" s="192"/>
      <c r="D82" s="124"/>
      <c r="E82" s="125"/>
      <c r="F82" s="126"/>
      <c r="G82" s="125"/>
      <c r="H82" s="125"/>
      <c r="I82" s="125"/>
      <c r="J82" s="127" t="s">
        <v>377</v>
      </c>
      <c r="K82" s="152">
        <v>120</v>
      </c>
      <c r="L82" s="150"/>
      <c r="M82" s="153">
        <v>3</v>
      </c>
      <c r="N82" s="153">
        <v>14</v>
      </c>
      <c r="O82" s="154">
        <v>5140120040</v>
      </c>
      <c r="P82" s="155">
        <v>244</v>
      </c>
      <c r="Q82" s="178">
        <v>7000</v>
      </c>
      <c r="R82" s="178">
        <v>5000</v>
      </c>
      <c r="S82" s="180">
        <v>5000</v>
      </c>
      <c r="T82" s="181"/>
    </row>
    <row r="83" spans="1:20" ht="12.75" customHeight="1">
      <c r="A83" s="105"/>
      <c r="B83" s="623" t="s">
        <v>338</v>
      </c>
      <c r="C83" s="623"/>
      <c r="D83" s="623"/>
      <c r="E83" s="623"/>
      <c r="F83" s="623"/>
      <c r="G83" s="623"/>
      <c r="H83" s="623"/>
      <c r="I83" s="623"/>
      <c r="J83" s="624"/>
      <c r="K83" s="149">
        <v>120</v>
      </c>
      <c r="L83" s="150">
        <v>400</v>
      </c>
      <c r="M83" s="151">
        <v>4</v>
      </c>
      <c r="N83" s="151">
        <v>0</v>
      </c>
      <c r="O83" s="144">
        <v>0</v>
      </c>
      <c r="P83" s="145">
        <v>0</v>
      </c>
      <c r="Q83" s="175">
        <f>Q84+Q96</f>
        <v>2040416.95</v>
      </c>
      <c r="R83" s="175">
        <f t="shared" ref="R83:S88" si="11">R84</f>
        <v>560000</v>
      </c>
      <c r="S83" s="179">
        <f t="shared" si="11"/>
        <v>582000</v>
      </c>
      <c r="T83" s="181"/>
    </row>
    <row r="84" spans="1:20" ht="16.149999999999999" customHeight="1">
      <c r="A84" s="105"/>
      <c r="B84" s="106"/>
      <c r="C84" s="630" t="s">
        <v>298</v>
      </c>
      <c r="D84" s="631"/>
      <c r="E84" s="631"/>
      <c r="F84" s="631"/>
      <c r="G84" s="631"/>
      <c r="H84" s="631"/>
      <c r="I84" s="631"/>
      <c r="J84" s="632"/>
      <c r="K84" s="149">
        <v>120</v>
      </c>
      <c r="L84" s="150"/>
      <c r="M84" s="151">
        <v>4</v>
      </c>
      <c r="N84" s="151">
        <v>9</v>
      </c>
      <c r="O84" s="144">
        <v>0</v>
      </c>
      <c r="P84" s="145">
        <v>0</v>
      </c>
      <c r="Q84" s="175">
        <f>Q85</f>
        <v>2010416.95</v>
      </c>
      <c r="R84" s="175">
        <f t="shared" si="11"/>
        <v>560000</v>
      </c>
      <c r="S84" s="179">
        <f t="shared" si="11"/>
        <v>582000</v>
      </c>
      <c r="T84" s="181"/>
    </row>
    <row r="85" spans="1:20" ht="38.450000000000003" customHeight="1">
      <c r="A85" s="105"/>
      <c r="B85" s="106"/>
      <c r="C85" s="107"/>
      <c r="D85" s="617" t="s">
        <v>314</v>
      </c>
      <c r="E85" s="618"/>
      <c r="F85" s="618"/>
      <c r="G85" s="618"/>
      <c r="H85" s="618"/>
      <c r="I85" s="618"/>
      <c r="J85" s="619"/>
      <c r="K85" s="152">
        <v>120</v>
      </c>
      <c r="L85" s="221">
        <v>409</v>
      </c>
      <c r="M85" s="222">
        <v>4</v>
      </c>
      <c r="N85" s="222">
        <v>9</v>
      </c>
      <c r="O85" s="223">
        <v>5100000000</v>
      </c>
      <c r="P85" s="155">
        <v>0</v>
      </c>
      <c r="Q85" s="180">
        <f>Q86</f>
        <v>2010416.95</v>
      </c>
      <c r="R85" s="180">
        <f t="shared" si="11"/>
        <v>560000</v>
      </c>
      <c r="S85" s="180">
        <f t="shared" si="11"/>
        <v>582000</v>
      </c>
      <c r="T85" s="181"/>
    </row>
    <row r="86" spans="1:20" ht="22.15" customHeight="1">
      <c r="A86" s="105"/>
      <c r="B86" s="106"/>
      <c r="C86" s="110"/>
      <c r="D86" s="111"/>
      <c r="E86" s="111"/>
      <c r="F86" s="111"/>
      <c r="G86" s="111"/>
      <c r="H86" s="111"/>
      <c r="I86" s="111"/>
      <c r="J86" s="157" t="s">
        <v>371</v>
      </c>
      <c r="K86" s="158">
        <v>120</v>
      </c>
      <c r="L86" s="159"/>
      <c r="M86" s="160">
        <v>4</v>
      </c>
      <c r="N86" s="160">
        <v>9</v>
      </c>
      <c r="O86" s="161">
        <v>5140000000</v>
      </c>
      <c r="P86" s="162">
        <v>0</v>
      </c>
      <c r="Q86" s="178">
        <f>Q87</f>
        <v>2010416.95</v>
      </c>
      <c r="R86" s="178">
        <f t="shared" si="11"/>
        <v>560000</v>
      </c>
      <c r="S86" s="180">
        <f t="shared" si="11"/>
        <v>582000</v>
      </c>
      <c r="T86" s="181"/>
    </row>
    <row r="87" spans="1:20" ht="22.5" customHeight="1">
      <c r="A87" s="105"/>
      <c r="B87" s="106"/>
      <c r="C87" s="110"/>
      <c r="D87" s="108"/>
      <c r="E87" s="616" t="s">
        <v>339</v>
      </c>
      <c r="F87" s="616"/>
      <c r="G87" s="616"/>
      <c r="H87" s="616"/>
      <c r="I87" s="616"/>
      <c r="J87" s="617"/>
      <c r="K87" s="152">
        <v>120</v>
      </c>
      <c r="L87" s="150">
        <v>409</v>
      </c>
      <c r="M87" s="153">
        <v>4</v>
      </c>
      <c r="N87" s="153">
        <v>9</v>
      </c>
      <c r="O87" s="154">
        <v>5140200000</v>
      </c>
      <c r="P87" s="155">
        <v>0</v>
      </c>
      <c r="Q87" s="178">
        <f>Q88</f>
        <v>2010416.95</v>
      </c>
      <c r="R87" s="178">
        <f t="shared" si="11"/>
        <v>560000</v>
      </c>
      <c r="S87" s="180">
        <f t="shared" si="11"/>
        <v>582000</v>
      </c>
      <c r="T87" s="181"/>
    </row>
    <row r="88" spans="1:20" ht="22.9" customHeight="1">
      <c r="A88" s="105"/>
      <c r="B88" s="106"/>
      <c r="C88" s="110"/>
      <c r="D88" s="113"/>
      <c r="E88" s="112"/>
      <c r="F88" s="616" t="s">
        <v>340</v>
      </c>
      <c r="G88" s="616"/>
      <c r="H88" s="616"/>
      <c r="I88" s="616"/>
      <c r="J88" s="617"/>
      <c r="K88" s="152">
        <v>120</v>
      </c>
      <c r="L88" s="150">
        <v>409</v>
      </c>
      <c r="M88" s="153">
        <v>4</v>
      </c>
      <c r="N88" s="153">
        <v>9</v>
      </c>
      <c r="O88" s="154">
        <v>5140295280</v>
      </c>
      <c r="P88" s="155">
        <v>0</v>
      </c>
      <c r="Q88" s="178">
        <f>Q89</f>
        <v>2010416.95</v>
      </c>
      <c r="R88" s="178">
        <f t="shared" si="11"/>
        <v>560000</v>
      </c>
      <c r="S88" s="180">
        <f t="shared" si="11"/>
        <v>582000</v>
      </c>
      <c r="T88" s="181"/>
    </row>
    <row r="89" spans="1:20" ht="24.6" customHeight="1">
      <c r="A89" s="105"/>
      <c r="B89" s="106"/>
      <c r="C89" s="110"/>
      <c r="D89" s="113"/>
      <c r="E89" s="112"/>
      <c r="F89" s="112"/>
      <c r="G89" s="111"/>
      <c r="H89" s="111"/>
      <c r="I89" s="111"/>
      <c r="J89" s="112" t="s">
        <v>320</v>
      </c>
      <c r="K89" s="152">
        <v>120</v>
      </c>
      <c r="L89" s="150">
        <v>409</v>
      </c>
      <c r="M89" s="153">
        <v>4</v>
      </c>
      <c r="N89" s="153">
        <v>9</v>
      </c>
      <c r="O89" s="154">
        <v>5140295280</v>
      </c>
      <c r="P89" s="155">
        <v>240</v>
      </c>
      <c r="Q89" s="178">
        <f>Q90+Q91</f>
        <v>2010416.95</v>
      </c>
      <c r="R89" s="178">
        <f>R90+R91</f>
        <v>560000</v>
      </c>
      <c r="S89" s="180">
        <f>S90+S91</f>
        <v>582000</v>
      </c>
      <c r="T89" s="181"/>
    </row>
    <row r="90" spans="1:20" ht="15" customHeight="1">
      <c r="A90" s="105"/>
      <c r="B90" s="106"/>
      <c r="C90" s="110"/>
      <c r="D90" s="113"/>
      <c r="E90" s="112"/>
      <c r="F90" s="112"/>
      <c r="G90" s="111"/>
      <c r="H90" s="111"/>
      <c r="I90" s="111"/>
      <c r="J90" s="112" t="s">
        <v>377</v>
      </c>
      <c r="K90" s="152">
        <v>120</v>
      </c>
      <c r="L90" s="150">
        <v>409</v>
      </c>
      <c r="M90" s="153">
        <v>4</v>
      </c>
      <c r="N90" s="153">
        <v>9</v>
      </c>
      <c r="O90" s="154">
        <v>5140295280</v>
      </c>
      <c r="P90" s="155">
        <v>244</v>
      </c>
      <c r="Q90" s="178">
        <v>1919019.4</v>
      </c>
      <c r="R90" s="178">
        <v>400000</v>
      </c>
      <c r="S90" s="180">
        <v>400000</v>
      </c>
      <c r="T90" s="181"/>
    </row>
    <row r="91" spans="1:20" ht="24.75" customHeight="1">
      <c r="A91" s="105"/>
      <c r="B91" s="106"/>
      <c r="C91" s="110"/>
      <c r="D91" s="113"/>
      <c r="E91" s="111"/>
      <c r="F91" s="112"/>
      <c r="G91" s="616" t="s">
        <v>382</v>
      </c>
      <c r="H91" s="616"/>
      <c r="I91" s="616"/>
      <c r="J91" s="617"/>
      <c r="K91" s="152">
        <v>120</v>
      </c>
      <c r="L91" s="150">
        <v>409</v>
      </c>
      <c r="M91" s="153">
        <v>4</v>
      </c>
      <c r="N91" s="153">
        <v>9</v>
      </c>
      <c r="O91" s="154">
        <v>5140295280</v>
      </c>
      <c r="P91" s="155">
        <v>247</v>
      </c>
      <c r="Q91" s="178">
        <v>91397.55</v>
      </c>
      <c r="R91" s="178">
        <v>160000</v>
      </c>
      <c r="S91" s="180">
        <v>182000</v>
      </c>
      <c r="T91" s="181"/>
    </row>
    <row r="92" spans="1:20" ht="24.75" customHeight="1">
      <c r="A92" s="105"/>
      <c r="B92" s="193"/>
      <c r="C92" s="633" t="s">
        <v>300</v>
      </c>
      <c r="D92" s="634"/>
      <c r="E92" s="634"/>
      <c r="F92" s="634"/>
      <c r="G92" s="634"/>
      <c r="H92" s="634"/>
      <c r="I92" s="634"/>
      <c r="J92" s="635"/>
      <c r="K92" s="224">
        <v>120</v>
      </c>
      <c r="L92" s="225"/>
      <c r="M92" s="226">
        <v>4</v>
      </c>
      <c r="N92" s="226">
        <v>12</v>
      </c>
      <c r="O92" s="227">
        <v>0</v>
      </c>
      <c r="P92" s="228">
        <v>0</v>
      </c>
      <c r="Q92" s="258">
        <f t="shared" ref="Q92:Q97" si="12">Q93</f>
        <v>30000</v>
      </c>
      <c r="R92" s="258">
        <v>0</v>
      </c>
      <c r="S92" s="259">
        <v>0</v>
      </c>
      <c r="T92" s="181"/>
    </row>
    <row r="93" spans="1:20" ht="24.75" customHeight="1">
      <c r="A93" s="105"/>
      <c r="B93" s="194"/>
      <c r="C93" s="195"/>
      <c r="D93" s="196"/>
      <c r="E93" s="636" t="s">
        <v>341</v>
      </c>
      <c r="F93" s="637"/>
      <c r="G93" s="637"/>
      <c r="H93" s="637"/>
      <c r="I93" s="637"/>
      <c r="J93" s="638"/>
      <c r="K93" s="229">
        <v>120</v>
      </c>
      <c r="L93" s="225">
        <v>503</v>
      </c>
      <c r="M93" s="230">
        <v>4</v>
      </c>
      <c r="N93" s="230">
        <v>12</v>
      </c>
      <c r="O93" s="231">
        <v>5100000000</v>
      </c>
      <c r="P93" s="232">
        <v>0</v>
      </c>
      <c r="Q93" s="260">
        <f t="shared" si="12"/>
        <v>30000</v>
      </c>
      <c r="R93" s="260">
        <v>0</v>
      </c>
      <c r="S93" s="261">
        <v>0</v>
      </c>
      <c r="T93" s="181"/>
    </row>
    <row r="94" spans="1:20" ht="24.75" customHeight="1">
      <c r="A94" s="105"/>
      <c r="B94" s="193"/>
      <c r="C94" s="198"/>
      <c r="D94" s="199"/>
      <c r="E94" s="197"/>
      <c r="F94" s="200"/>
      <c r="G94" s="200"/>
      <c r="H94" s="200"/>
      <c r="I94" s="200"/>
      <c r="J94" s="197" t="s">
        <v>371</v>
      </c>
      <c r="K94" s="229">
        <v>120</v>
      </c>
      <c r="L94" s="225"/>
      <c r="M94" s="230">
        <v>4</v>
      </c>
      <c r="N94" s="230">
        <v>12</v>
      </c>
      <c r="O94" s="231">
        <v>5140000000</v>
      </c>
      <c r="P94" s="232">
        <v>0</v>
      </c>
      <c r="Q94" s="260">
        <f t="shared" si="12"/>
        <v>30000</v>
      </c>
      <c r="R94" s="260">
        <v>0</v>
      </c>
      <c r="S94" s="260">
        <v>0</v>
      </c>
      <c r="T94" s="181"/>
    </row>
    <row r="95" spans="1:20" ht="24.75" customHeight="1">
      <c r="A95" s="105"/>
      <c r="B95" s="194"/>
      <c r="C95" s="195"/>
      <c r="D95" s="201"/>
      <c r="E95" s="202"/>
      <c r="F95" s="636" t="s">
        <v>345</v>
      </c>
      <c r="G95" s="637"/>
      <c r="H95" s="637"/>
      <c r="I95" s="637"/>
      <c r="J95" s="638"/>
      <c r="K95" s="229">
        <v>120</v>
      </c>
      <c r="L95" s="225">
        <v>503</v>
      </c>
      <c r="M95" s="230">
        <v>4</v>
      </c>
      <c r="N95" s="230">
        <v>12</v>
      </c>
      <c r="O95" s="231">
        <v>5140300000</v>
      </c>
      <c r="P95" s="232">
        <v>0</v>
      </c>
      <c r="Q95" s="260">
        <f t="shared" si="12"/>
        <v>30000</v>
      </c>
      <c r="R95" s="260">
        <v>0</v>
      </c>
      <c r="S95" s="261">
        <v>0</v>
      </c>
      <c r="T95" s="181"/>
    </row>
    <row r="96" spans="1:20" ht="39.75" customHeight="1">
      <c r="A96" s="203"/>
      <c r="B96" s="204"/>
      <c r="C96" s="205"/>
      <c r="D96" s="206"/>
      <c r="E96" s="207"/>
      <c r="F96" s="208"/>
      <c r="G96" s="208"/>
      <c r="H96" s="208"/>
      <c r="I96" s="208"/>
      <c r="J96" s="233" t="s">
        <v>343</v>
      </c>
      <c r="K96" s="234">
        <v>120</v>
      </c>
      <c r="L96" s="235"/>
      <c r="M96" s="236">
        <v>4</v>
      </c>
      <c r="N96" s="236">
        <v>12</v>
      </c>
      <c r="O96" s="237">
        <v>5140390050</v>
      </c>
      <c r="P96" s="238">
        <v>0</v>
      </c>
      <c r="Q96" s="262">
        <f t="shared" si="12"/>
        <v>30000</v>
      </c>
      <c r="R96" s="262">
        <v>0</v>
      </c>
      <c r="S96" s="263">
        <v>0</v>
      </c>
      <c r="T96" s="264"/>
    </row>
    <row r="97" spans="1:20" ht="24.75" customHeight="1">
      <c r="A97" s="203"/>
      <c r="B97" s="204"/>
      <c r="C97" s="205"/>
      <c r="D97" s="206"/>
      <c r="E97" s="207"/>
      <c r="F97" s="208"/>
      <c r="G97" s="208"/>
      <c r="H97" s="208"/>
      <c r="I97" s="208"/>
      <c r="J97" s="233" t="s">
        <v>320</v>
      </c>
      <c r="K97" s="234">
        <v>120</v>
      </c>
      <c r="L97" s="235"/>
      <c r="M97" s="236">
        <v>4</v>
      </c>
      <c r="N97" s="236">
        <v>12</v>
      </c>
      <c r="O97" s="237">
        <v>5140390050</v>
      </c>
      <c r="P97" s="238">
        <v>240</v>
      </c>
      <c r="Q97" s="262">
        <f t="shared" si="12"/>
        <v>30000</v>
      </c>
      <c r="R97" s="262">
        <v>0</v>
      </c>
      <c r="S97" s="263">
        <v>0</v>
      </c>
      <c r="T97" s="264"/>
    </row>
    <row r="98" spans="1:20" ht="24.75" customHeight="1">
      <c r="A98" s="203"/>
      <c r="B98" s="204"/>
      <c r="C98" s="205"/>
      <c r="D98" s="206"/>
      <c r="E98" s="207"/>
      <c r="F98" s="208"/>
      <c r="G98" s="208"/>
      <c r="H98" s="208"/>
      <c r="I98" s="208"/>
      <c r="J98" s="233" t="s">
        <v>377</v>
      </c>
      <c r="K98" s="234">
        <v>120</v>
      </c>
      <c r="L98" s="235"/>
      <c r="M98" s="236">
        <v>4</v>
      </c>
      <c r="N98" s="236">
        <v>12</v>
      </c>
      <c r="O98" s="237">
        <v>5140390050</v>
      </c>
      <c r="P98" s="238">
        <v>244</v>
      </c>
      <c r="Q98" s="262">
        <v>30000</v>
      </c>
      <c r="R98" s="262">
        <v>0</v>
      </c>
      <c r="S98" s="263">
        <v>0</v>
      </c>
      <c r="T98" s="264"/>
    </row>
    <row r="99" spans="1:20" ht="12" customHeight="1">
      <c r="A99" s="105"/>
      <c r="B99" s="639" t="s">
        <v>344</v>
      </c>
      <c r="C99" s="639"/>
      <c r="D99" s="639"/>
      <c r="E99" s="639"/>
      <c r="F99" s="639"/>
      <c r="G99" s="639"/>
      <c r="H99" s="639"/>
      <c r="I99" s="639"/>
      <c r="J99" s="640"/>
      <c r="K99" s="149">
        <v>120</v>
      </c>
      <c r="L99" s="150">
        <v>500</v>
      </c>
      <c r="M99" s="151">
        <v>5</v>
      </c>
      <c r="N99" s="151">
        <v>0</v>
      </c>
      <c r="O99" s="144">
        <v>0</v>
      </c>
      <c r="P99" s="145">
        <v>0</v>
      </c>
      <c r="Q99" s="175">
        <f>Q100</f>
        <v>1761363</v>
      </c>
      <c r="R99" s="175">
        <f>R100</f>
        <v>10000</v>
      </c>
      <c r="S99" s="179">
        <f>S100</f>
        <v>10000</v>
      </c>
      <c r="T99" s="181"/>
    </row>
    <row r="100" spans="1:20" ht="14.45" customHeight="1">
      <c r="A100" s="105"/>
      <c r="B100" s="190"/>
      <c r="C100" s="209"/>
      <c r="D100" s="626" t="s">
        <v>304</v>
      </c>
      <c r="E100" s="626"/>
      <c r="F100" s="626"/>
      <c r="G100" s="626"/>
      <c r="H100" s="626"/>
      <c r="I100" s="626"/>
      <c r="J100" s="627"/>
      <c r="K100" s="149">
        <v>120</v>
      </c>
      <c r="L100" s="150">
        <v>503</v>
      </c>
      <c r="M100" s="151">
        <v>5</v>
      </c>
      <c r="N100" s="151">
        <v>3</v>
      </c>
      <c r="O100" s="144">
        <v>0</v>
      </c>
      <c r="P100" s="145">
        <v>0</v>
      </c>
      <c r="Q100" s="175">
        <f>Q101+Q107</f>
        <v>1761363</v>
      </c>
      <c r="R100" s="175">
        <f t="shared" ref="R100:S102" si="13">R101</f>
        <v>10000</v>
      </c>
      <c r="S100" s="179">
        <f t="shared" si="13"/>
        <v>10000</v>
      </c>
      <c r="T100" s="181"/>
    </row>
    <row r="101" spans="1:20" ht="38.25" customHeight="1">
      <c r="A101" s="105"/>
      <c r="B101" s="190"/>
      <c r="C101" s="191"/>
      <c r="D101" s="188"/>
      <c r="E101" s="617" t="s">
        <v>314</v>
      </c>
      <c r="F101" s="618"/>
      <c r="G101" s="618"/>
      <c r="H101" s="618"/>
      <c r="I101" s="618"/>
      <c r="J101" s="619"/>
      <c r="K101" s="152">
        <v>120</v>
      </c>
      <c r="L101" s="150">
        <v>503</v>
      </c>
      <c r="M101" s="153">
        <v>5</v>
      </c>
      <c r="N101" s="153">
        <v>3</v>
      </c>
      <c r="O101" s="154">
        <v>5100000000</v>
      </c>
      <c r="P101" s="155">
        <v>0</v>
      </c>
      <c r="Q101" s="178">
        <f>Q102</f>
        <v>1173520</v>
      </c>
      <c r="R101" s="180">
        <f t="shared" si="13"/>
        <v>10000</v>
      </c>
      <c r="S101" s="180">
        <f t="shared" si="13"/>
        <v>10000</v>
      </c>
      <c r="T101" s="181"/>
    </row>
    <row r="102" spans="1:20" ht="33" customHeight="1">
      <c r="A102" s="105"/>
      <c r="B102" s="190"/>
      <c r="C102" s="191"/>
      <c r="D102" s="188"/>
      <c r="E102" s="111"/>
      <c r="F102" s="111"/>
      <c r="G102" s="111"/>
      <c r="H102" s="111"/>
      <c r="I102" s="111"/>
      <c r="J102" s="157" t="s">
        <v>371</v>
      </c>
      <c r="K102" s="158">
        <v>120</v>
      </c>
      <c r="L102" s="159"/>
      <c r="M102" s="160">
        <v>5</v>
      </c>
      <c r="N102" s="160">
        <v>3</v>
      </c>
      <c r="O102" s="161">
        <v>5140000000</v>
      </c>
      <c r="P102" s="162">
        <v>0</v>
      </c>
      <c r="Q102" s="178">
        <f>Q103</f>
        <v>1173520</v>
      </c>
      <c r="R102" s="180">
        <f t="shared" si="13"/>
        <v>10000</v>
      </c>
      <c r="S102" s="180">
        <f t="shared" si="13"/>
        <v>10000</v>
      </c>
      <c r="T102" s="181"/>
    </row>
    <row r="103" spans="1:20" ht="24.75" customHeight="1">
      <c r="A103" s="105"/>
      <c r="B103" s="190"/>
      <c r="C103" s="191"/>
      <c r="D103" s="186"/>
      <c r="E103" s="189"/>
      <c r="F103" s="617" t="s">
        <v>345</v>
      </c>
      <c r="G103" s="618"/>
      <c r="H103" s="618"/>
      <c r="I103" s="618"/>
      <c r="J103" s="619"/>
      <c r="K103" s="152">
        <v>120</v>
      </c>
      <c r="L103" s="150">
        <v>503</v>
      </c>
      <c r="M103" s="153">
        <v>5</v>
      </c>
      <c r="N103" s="153">
        <v>3</v>
      </c>
      <c r="O103" s="154">
        <v>5140300000</v>
      </c>
      <c r="P103" s="155">
        <v>0</v>
      </c>
      <c r="Q103" s="178">
        <f>Q104</f>
        <v>1173520</v>
      </c>
      <c r="R103" s="178">
        <f>R104</f>
        <v>10000</v>
      </c>
      <c r="S103" s="180">
        <f>S104</f>
        <v>10000</v>
      </c>
      <c r="T103" s="181"/>
    </row>
    <row r="104" spans="1:20" ht="23.45" customHeight="1">
      <c r="A104" s="105"/>
      <c r="B104" s="190"/>
      <c r="C104" s="191"/>
      <c r="D104" s="186"/>
      <c r="E104" s="189"/>
      <c r="F104" s="189"/>
      <c r="G104" s="126"/>
      <c r="H104" s="126"/>
      <c r="I104" s="126"/>
      <c r="J104" s="112" t="s">
        <v>383</v>
      </c>
      <c r="K104" s="152">
        <v>120</v>
      </c>
      <c r="L104" s="150">
        <v>503</v>
      </c>
      <c r="M104" s="153">
        <v>5</v>
      </c>
      <c r="N104" s="153">
        <v>3</v>
      </c>
      <c r="O104" s="154">
        <v>5140395310</v>
      </c>
      <c r="P104" s="155">
        <v>0</v>
      </c>
      <c r="Q104" s="178">
        <f t="shared" ref="Q104:S105" si="14">Q105</f>
        <v>1173520</v>
      </c>
      <c r="R104" s="178">
        <f t="shared" si="14"/>
        <v>10000</v>
      </c>
      <c r="S104" s="180">
        <f t="shared" si="14"/>
        <v>10000</v>
      </c>
      <c r="T104" s="181"/>
    </row>
    <row r="105" spans="1:20" ht="22.5" customHeight="1">
      <c r="A105" s="105"/>
      <c r="B105" s="190"/>
      <c r="C105" s="191"/>
      <c r="D105" s="186"/>
      <c r="E105" s="189"/>
      <c r="F105" s="189"/>
      <c r="G105" s="126"/>
      <c r="H105" s="126"/>
      <c r="I105" s="126"/>
      <c r="J105" s="239" t="s">
        <v>320</v>
      </c>
      <c r="K105" s="152">
        <v>120</v>
      </c>
      <c r="L105" s="150">
        <v>503</v>
      </c>
      <c r="M105" s="153">
        <v>5</v>
      </c>
      <c r="N105" s="153">
        <v>3</v>
      </c>
      <c r="O105" s="154">
        <v>5140395310</v>
      </c>
      <c r="P105" s="155">
        <v>240</v>
      </c>
      <c r="Q105" s="178">
        <f t="shared" si="14"/>
        <v>1173520</v>
      </c>
      <c r="R105" s="178">
        <f t="shared" si="14"/>
        <v>10000</v>
      </c>
      <c r="S105" s="180">
        <f t="shared" si="14"/>
        <v>10000</v>
      </c>
      <c r="T105" s="181"/>
    </row>
    <row r="106" spans="1:20" ht="16.149999999999999" customHeight="1">
      <c r="A106" s="105"/>
      <c r="B106" s="190"/>
      <c r="C106" s="191"/>
      <c r="D106" s="186"/>
      <c r="E106" s="126"/>
      <c r="F106" s="189"/>
      <c r="G106" s="617" t="s">
        <v>377</v>
      </c>
      <c r="H106" s="618"/>
      <c r="I106" s="618"/>
      <c r="J106" s="619"/>
      <c r="K106" s="152">
        <v>120</v>
      </c>
      <c r="L106" s="150">
        <v>503</v>
      </c>
      <c r="M106" s="153">
        <v>5</v>
      </c>
      <c r="N106" s="153">
        <v>3</v>
      </c>
      <c r="O106" s="154">
        <v>5140395310</v>
      </c>
      <c r="P106" s="155">
        <v>244</v>
      </c>
      <c r="Q106" s="178">
        <v>1173520</v>
      </c>
      <c r="R106" s="178">
        <v>10000</v>
      </c>
      <c r="S106" s="180">
        <v>10000</v>
      </c>
      <c r="T106" s="181"/>
    </row>
    <row r="107" spans="1:20" ht="48" customHeight="1">
      <c r="A107" s="210"/>
      <c r="B107" s="211"/>
      <c r="C107" s="212"/>
      <c r="D107" s="213"/>
      <c r="E107" s="214"/>
      <c r="F107" s="641" t="s">
        <v>347</v>
      </c>
      <c r="G107" s="642"/>
      <c r="H107" s="642"/>
      <c r="I107" s="642"/>
      <c r="J107" s="643"/>
      <c r="K107" s="240">
        <v>120</v>
      </c>
      <c r="L107" s="241"/>
      <c r="M107" s="242">
        <v>5</v>
      </c>
      <c r="N107" s="242">
        <v>3</v>
      </c>
      <c r="O107" s="243" t="s">
        <v>348</v>
      </c>
      <c r="P107" s="244">
        <v>0</v>
      </c>
      <c r="Q107" s="265">
        <f>Q108+Q111</f>
        <v>587843</v>
      </c>
      <c r="R107" s="265">
        <v>0</v>
      </c>
      <c r="S107" s="266">
        <v>0</v>
      </c>
      <c r="T107" s="267"/>
    </row>
    <row r="108" spans="1:20" ht="38.25" customHeight="1">
      <c r="A108" s="210"/>
      <c r="B108" s="211"/>
      <c r="C108" s="212"/>
      <c r="D108" s="213"/>
      <c r="E108" s="214"/>
      <c r="F108" s="216"/>
      <c r="G108" s="642" t="s">
        <v>349</v>
      </c>
      <c r="H108" s="642"/>
      <c r="I108" s="642"/>
      <c r="J108" s="643"/>
      <c r="K108" s="240">
        <v>120</v>
      </c>
      <c r="L108" s="241"/>
      <c r="M108" s="242">
        <v>5</v>
      </c>
      <c r="N108" s="242">
        <v>3</v>
      </c>
      <c r="O108" s="243" t="s">
        <v>350</v>
      </c>
      <c r="P108" s="244">
        <v>0</v>
      </c>
      <c r="Q108" s="265">
        <f>Q109</f>
        <v>435146</v>
      </c>
      <c r="R108" s="265">
        <v>0</v>
      </c>
      <c r="S108" s="266">
        <v>0</v>
      </c>
      <c r="T108" s="267"/>
    </row>
    <row r="109" spans="1:20" ht="29.25" customHeight="1">
      <c r="A109" s="210"/>
      <c r="B109" s="211"/>
      <c r="C109" s="212"/>
      <c r="D109" s="213"/>
      <c r="E109" s="214"/>
      <c r="F109" s="217"/>
      <c r="G109" s="218"/>
      <c r="H109" s="218"/>
      <c r="I109" s="218"/>
      <c r="J109" s="215" t="s">
        <v>320</v>
      </c>
      <c r="K109" s="240">
        <v>120</v>
      </c>
      <c r="L109" s="241"/>
      <c r="M109" s="242">
        <v>5</v>
      </c>
      <c r="N109" s="242">
        <v>3</v>
      </c>
      <c r="O109" s="243" t="s">
        <v>350</v>
      </c>
      <c r="P109" s="244">
        <v>240</v>
      </c>
      <c r="Q109" s="265">
        <f>Q110</f>
        <v>435146</v>
      </c>
      <c r="R109" s="265">
        <v>0</v>
      </c>
      <c r="S109" s="266">
        <v>0</v>
      </c>
      <c r="T109" s="267"/>
    </row>
    <row r="110" spans="1:20" ht="21" customHeight="1">
      <c r="A110" s="105"/>
      <c r="B110" s="190"/>
      <c r="C110" s="192"/>
      <c r="D110" s="124"/>
      <c r="E110" s="125"/>
      <c r="F110" s="219"/>
      <c r="G110" s="127"/>
      <c r="H110" s="127"/>
      <c r="I110" s="127"/>
      <c r="J110" s="245" t="s">
        <v>377</v>
      </c>
      <c r="K110" s="152">
        <v>120</v>
      </c>
      <c r="L110" s="150"/>
      <c r="M110" s="153">
        <v>5</v>
      </c>
      <c r="N110" s="153">
        <v>3</v>
      </c>
      <c r="O110" s="154" t="s">
        <v>350</v>
      </c>
      <c r="P110" s="155">
        <v>244</v>
      </c>
      <c r="Q110" s="178">
        <v>435146</v>
      </c>
      <c r="R110" s="178">
        <v>0</v>
      </c>
      <c r="S110" s="180">
        <v>0</v>
      </c>
      <c r="T110" s="181"/>
    </row>
    <row r="111" spans="1:20" ht="38.25" customHeight="1">
      <c r="A111" s="105"/>
      <c r="B111" s="190"/>
      <c r="C111" s="192"/>
      <c r="D111" s="124"/>
      <c r="E111" s="125"/>
      <c r="F111" s="219"/>
      <c r="G111" s="127"/>
      <c r="H111" s="127"/>
      <c r="I111" s="127"/>
      <c r="J111" s="127" t="s">
        <v>351</v>
      </c>
      <c r="K111" s="152">
        <v>120</v>
      </c>
      <c r="L111" s="150"/>
      <c r="M111" s="153">
        <v>5</v>
      </c>
      <c r="N111" s="153">
        <v>3</v>
      </c>
      <c r="O111" s="154" t="s">
        <v>352</v>
      </c>
      <c r="P111" s="155">
        <v>0</v>
      </c>
      <c r="Q111" s="178">
        <f>Q112</f>
        <v>152697</v>
      </c>
      <c r="R111" s="178">
        <v>0</v>
      </c>
      <c r="S111" s="180">
        <v>0</v>
      </c>
      <c r="T111" s="181"/>
    </row>
    <row r="112" spans="1:20" ht="32.25" customHeight="1">
      <c r="A112" s="105"/>
      <c r="B112" s="190"/>
      <c r="C112" s="192"/>
      <c r="D112" s="124"/>
      <c r="E112" s="125"/>
      <c r="F112" s="219"/>
      <c r="G112" s="127"/>
      <c r="H112" s="127"/>
      <c r="I112" s="127"/>
      <c r="J112" s="215" t="s">
        <v>320</v>
      </c>
      <c r="K112" s="152">
        <v>120</v>
      </c>
      <c r="L112" s="150"/>
      <c r="M112" s="153">
        <v>5</v>
      </c>
      <c r="N112" s="153">
        <v>3</v>
      </c>
      <c r="O112" s="154" t="s">
        <v>352</v>
      </c>
      <c r="P112" s="155">
        <v>240</v>
      </c>
      <c r="Q112" s="178">
        <f>Q113</f>
        <v>152697</v>
      </c>
      <c r="R112" s="178">
        <v>0</v>
      </c>
      <c r="S112" s="180">
        <v>0</v>
      </c>
      <c r="T112" s="181"/>
    </row>
    <row r="113" spans="1:20" ht="20.25" customHeight="1">
      <c r="A113" s="105"/>
      <c r="B113" s="190"/>
      <c r="C113" s="192"/>
      <c r="D113" s="124"/>
      <c r="E113" s="125"/>
      <c r="F113" s="219"/>
      <c r="G113" s="127"/>
      <c r="H113" s="127"/>
      <c r="I113" s="127"/>
      <c r="J113" s="245" t="s">
        <v>377</v>
      </c>
      <c r="K113" s="152">
        <v>120</v>
      </c>
      <c r="L113" s="150"/>
      <c r="M113" s="153">
        <v>5</v>
      </c>
      <c r="N113" s="153">
        <v>3</v>
      </c>
      <c r="O113" s="154" t="s">
        <v>352</v>
      </c>
      <c r="P113" s="155">
        <v>244</v>
      </c>
      <c r="Q113" s="178">
        <v>152697</v>
      </c>
      <c r="R113" s="178">
        <v>0</v>
      </c>
      <c r="S113" s="180">
        <v>0</v>
      </c>
      <c r="T113" s="181"/>
    </row>
    <row r="114" spans="1:20" ht="13.15" customHeight="1">
      <c r="A114" s="105"/>
      <c r="B114" s="623" t="s">
        <v>353</v>
      </c>
      <c r="C114" s="623"/>
      <c r="D114" s="623"/>
      <c r="E114" s="623"/>
      <c r="F114" s="623"/>
      <c r="G114" s="623"/>
      <c r="H114" s="623"/>
      <c r="I114" s="623"/>
      <c r="J114" s="624"/>
      <c r="K114" s="149">
        <v>120</v>
      </c>
      <c r="L114" s="150">
        <v>800</v>
      </c>
      <c r="M114" s="151">
        <v>8</v>
      </c>
      <c r="N114" s="151">
        <v>0</v>
      </c>
      <c r="O114" s="144">
        <v>0</v>
      </c>
      <c r="P114" s="145">
        <v>0</v>
      </c>
      <c r="Q114" s="175">
        <f>Q115</f>
        <v>2337408.9500000002</v>
      </c>
      <c r="R114" s="175">
        <f t="shared" ref="R114:S117" si="15">R115</f>
        <v>1518391</v>
      </c>
      <c r="S114" s="179">
        <f t="shared" si="15"/>
        <v>1486894</v>
      </c>
      <c r="T114" s="181"/>
    </row>
    <row r="115" spans="1:20" ht="13.9" customHeight="1">
      <c r="A115" s="105"/>
      <c r="B115" s="106"/>
      <c r="C115" s="107"/>
      <c r="D115" s="625" t="s">
        <v>307</v>
      </c>
      <c r="E115" s="625"/>
      <c r="F115" s="625"/>
      <c r="G115" s="625"/>
      <c r="H115" s="625"/>
      <c r="I115" s="625"/>
      <c r="J115" s="613"/>
      <c r="K115" s="149">
        <v>120</v>
      </c>
      <c r="L115" s="150">
        <v>801</v>
      </c>
      <c r="M115" s="151">
        <v>8</v>
      </c>
      <c r="N115" s="151">
        <v>1</v>
      </c>
      <c r="O115" s="144">
        <v>0</v>
      </c>
      <c r="P115" s="145">
        <v>0</v>
      </c>
      <c r="Q115" s="175">
        <f>Q116</f>
        <v>2337408.9500000002</v>
      </c>
      <c r="R115" s="175">
        <f t="shared" si="15"/>
        <v>1518391</v>
      </c>
      <c r="S115" s="179">
        <f t="shared" si="15"/>
        <v>1486894</v>
      </c>
      <c r="T115" s="181"/>
    </row>
    <row r="116" spans="1:20" ht="34.15" customHeight="1">
      <c r="A116" s="105"/>
      <c r="B116" s="106"/>
      <c r="C116" s="110"/>
      <c r="D116" s="108"/>
      <c r="E116" s="616" t="s">
        <v>314</v>
      </c>
      <c r="F116" s="616"/>
      <c r="G116" s="616"/>
      <c r="H116" s="616"/>
      <c r="I116" s="616"/>
      <c r="J116" s="617"/>
      <c r="K116" s="152">
        <v>120</v>
      </c>
      <c r="L116" s="150">
        <v>801</v>
      </c>
      <c r="M116" s="153">
        <v>8</v>
      </c>
      <c r="N116" s="153">
        <v>1</v>
      </c>
      <c r="O116" s="154">
        <v>5100000000</v>
      </c>
      <c r="P116" s="155">
        <v>0</v>
      </c>
      <c r="Q116" s="178">
        <f>Q117</f>
        <v>2337408.9500000002</v>
      </c>
      <c r="R116" s="180">
        <f t="shared" si="15"/>
        <v>1518391</v>
      </c>
      <c r="S116" s="180">
        <f t="shared" si="15"/>
        <v>1486894</v>
      </c>
      <c r="T116" s="181"/>
    </row>
    <row r="117" spans="1:20" ht="34.15" customHeight="1">
      <c r="A117" s="105"/>
      <c r="B117" s="106"/>
      <c r="C117" s="110"/>
      <c r="D117" s="108"/>
      <c r="E117" s="112"/>
      <c r="F117" s="111"/>
      <c r="G117" s="111"/>
      <c r="H117" s="111"/>
      <c r="I117" s="111"/>
      <c r="J117" s="157" t="s">
        <v>371</v>
      </c>
      <c r="K117" s="158">
        <v>120</v>
      </c>
      <c r="L117" s="159"/>
      <c r="M117" s="160">
        <v>8</v>
      </c>
      <c r="N117" s="160">
        <v>1</v>
      </c>
      <c r="O117" s="161">
        <v>5140000000</v>
      </c>
      <c r="P117" s="162">
        <v>0</v>
      </c>
      <c r="Q117" s="178">
        <f>Q118</f>
        <v>2337408.9500000002</v>
      </c>
      <c r="R117" s="180">
        <f t="shared" si="15"/>
        <v>1518391</v>
      </c>
      <c r="S117" s="180">
        <f t="shared" si="15"/>
        <v>1486894</v>
      </c>
      <c r="T117" s="181"/>
    </row>
    <row r="118" spans="1:20" ht="21.6" customHeight="1">
      <c r="A118" s="105"/>
      <c r="B118" s="106"/>
      <c r="C118" s="110"/>
      <c r="D118" s="113"/>
      <c r="E118" s="112"/>
      <c r="F118" s="616" t="s">
        <v>354</v>
      </c>
      <c r="G118" s="616"/>
      <c r="H118" s="616"/>
      <c r="I118" s="616"/>
      <c r="J118" s="617"/>
      <c r="K118" s="152">
        <v>120</v>
      </c>
      <c r="L118" s="150">
        <v>801</v>
      </c>
      <c r="M118" s="153">
        <v>8</v>
      </c>
      <c r="N118" s="153">
        <v>1</v>
      </c>
      <c r="O118" s="154">
        <v>5140400000</v>
      </c>
      <c r="P118" s="155">
        <v>0</v>
      </c>
      <c r="Q118" s="178">
        <f>Q123+Q119+Q125</f>
        <v>2337408.9500000002</v>
      </c>
      <c r="R118" s="178">
        <f>R123+R119+R125</f>
        <v>1518391</v>
      </c>
      <c r="S118" s="180">
        <f>S123+S119+S125</f>
        <v>1486894</v>
      </c>
      <c r="T118" s="181"/>
    </row>
    <row r="119" spans="1:20" ht="22.9" customHeight="1">
      <c r="A119" s="105"/>
      <c r="B119" s="106"/>
      <c r="C119" s="110"/>
      <c r="D119" s="113"/>
      <c r="E119" s="112"/>
      <c r="F119" s="112"/>
      <c r="G119" s="111"/>
      <c r="H119" s="111"/>
      <c r="I119" s="111"/>
      <c r="J119" s="112" t="s">
        <v>355</v>
      </c>
      <c r="K119" s="152">
        <v>120</v>
      </c>
      <c r="L119" s="150">
        <v>801</v>
      </c>
      <c r="M119" s="153">
        <v>8</v>
      </c>
      <c r="N119" s="153">
        <v>1</v>
      </c>
      <c r="O119" s="154">
        <v>5140495220</v>
      </c>
      <c r="P119" s="155">
        <v>0</v>
      </c>
      <c r="Q119" s="178">
        <f>Q120</f>
        <v>915008.95</v>
      </c>
      <c r="R119" s="178">
        <f>R120</f>
        <v>155991</v>
      </c>
      <c r="S119" s="180">
        <f>S120</f>
        <v>124494</v>
      </c>
      <c r="T119" s="181"/>
    </row>
    <row r="120" spans="1:20" ht="22.9" customHeight="1">
      <c r="A120" s="105"/>
      <c r="B120" s="106"/>
      <c r="C120" s="110"/>
      <c r="D120" s="113"/>
      <c r="E120" s="112"/>
      <c r="F120" s="616" t="s">
        <v>320</v>
      </c>
      <c r="G120" s="616"/>
      <c r="H120" s="616"/>
      <c r="I120" s="616"/>
      <c r="J120" s="617"/>
      <c r="K120" s="152">
        <v>120</v>
      </c>
      <c r="L120" s="150">
        <v>801</v>
      </c>
      <c r="M120" s="153">
        <v>8</v>
      </c>
      <c r="N120" s="153">
        <v>1</v>
      </c>
      <c r="O120" s="154">
        <v>5140495220</v>
      </c>
      <c r="P120" s="155">
        <v>240</v>
      </c>
      <c r="Q120" s="178">
        <f>Q121+Q122</f>
        <v>915008.95</v>
      </c>
      <c r="R120" s="178">
        <f>R121+R122</f>
        <v>155991</v>
      </c>
      <c r="S120" s="180">
        <f>S121+S122</f>
        <v>124494</v>
      </c>
      <c r="T120" s="181"/>
    </row>
    <row r="121" spans="1:20" ht="22.9" customHeight="1">
      <c r="A121" s="105"/>
      <c r="B121" s="106"/>
      <c r="C121" s="110"/>
      <c r="D121" s="113"/>
      <c r="E121" s="112"/>
      <c r="F121" s="111"/>
      <c r="G121" s="111"/>
      <c r="H121" s="111"/>
      <c r="I121" s="111"/>
      <c r="J121" s="112" t="s">
        <v>377</v>
      </c>
      <c r="K121" s="246">
        <v>120</v>
      </c>
      <c r="L121" s="247"/>
      <c r="M121" s="248">
        <v>8</v>
      </c>
      <c r="N121" s="248">
        <v>1</v>
      </c>
      <c r="O121" s="154">
        <v>5140495220</v>
      </c>
      <c r="P121" s="249">
        <v>244</v>
      </c>
      <c r="Q121" s="178">
        <v>727970.02</v>
      </c>
      <c r="R121" s="178">
        <v>55991</v>
      </c>
      <c r="S121" s="180">
        <v>74494</v>
      </c>
      <c r="T121" s="181"/>
    </row>
    <row r="122" spans="1:20" ht="19.899999999999999" customHeight="1">
      <c r="A122" s="105"/>
      <c r="B122" s="106"/>
      <c r="C122" s="110"/>
      <c r="D122" s="113"/>
      <c r="E122" s="111"/>
      <c r="F122" s="111"/>
      <c r="G122" s="616" t="s">
        <v>382</v>
      </c>
      <c r="H122" s="616"/>
      <c r="I122" s="616"/>
      <c r="J122" s="617"/>
      <c r="K122" s="246">
        <v>120</v>
      </c>
      <c r="L122" s="247">
        <v>801</v>
      </c>
      <c r="M122" s="248">
        <v>8</v>
      </c>
      <c r="N122" s="248">
        <v>1</v>
      </c>
      <c r="O122" s="154">
        <v>5140495220</v>
      </c>
      <c r="P122" s="249">
        <v>247</v>
      </c>
      <c r="Q122" s="178">
        <v>187038.93</v>
      </c>
      <c r="R122" s="178">
        <v>100000</v>
      </c>
      <c r="S122" s="180">
        <v>50000</v>
      </c>
      <c r="T122" s="181"/>
    </row>
    <row r="123" spans="1:20" ht="44.45" customHeight="1">
      <c r="A123" s="105"/>
      <c r="B123" s="106"/>
      <c r="C123" s="110"/>
      <c r="D123" s="113"/>
      <c r="E123" s="112"/>
      <c r="F123" s="112"/>
      <c r="G123" s="111"/>
      <c r="H123" s="111"/>
      <c r="I123" s="111"/>
      <c r="J123" s="112" t="s">
        <v>356</v>
      </c>
      <c r="K123" s="152">
        <v>120</v>
      </c>
      <c r="L123" s="150">
        <v>801</v>
      </c>
      <c r="M123" s="153">
        <v>8</v>
      </c>
      <c r="N123" s="153">
        <v>1</v>
      </c>
      <c r="O123" s="154" t="s">
        <v>357</v>
      </c>
      <c r="P123" s="155">
        <v>0</v>
      </c>
      <c r="Q123" s="178">
        <f>Q124</f>
        <v>1112400</v>
      </c>
      <c r="R123" s="178">
        <f>R124</f>
        <v>1362400</v>
      </c>
      <c r="S123" s="180">
        <f>S124</f>
        <v>1362400</v>
      </c>
      <c r="T123" s="181"/>
    </row>
    <row r="124" spans="1:20" ht="13.15" customHeight="1">
      <c r="A124" s="105"/>
      <c r="B124" s="106"/>
      <c r="C124" s="110"/>
      <c r="D124" s="113"/>
      <c r="E124" s="111"/>
      <c r="F124" s="112"/>
      <c r="G124" s="616" t="s">
        <v>260</v>
      </c>
      <c r="H124" s="616"/>
      <c r="I124" s="616"/>
      <c r="J124" s="617"/>
      <c r="K124" s="152">
        <v>120</v>
      </c>
      <c r="L124" s="150">
        <v>801</v>
      </c>
      <c r="M124" s="153">
        <v>8</v>
      </c>
      <c r="N124" s="153">
        <v>1</v>
      </c>
      <c r="O124" s="154" t="s">
        <v>357</v>
      </c>
      <c r="P124" s="155" t="s">
        <v>384</v>
      </c>
      <c r="Q124" s="178">
        <v>1112400</v>
      </c>
      <c r="R124" s="178">
        <v>1362400</v>
      </c>
      <c r="S124" s="180">
        <v>1362400</v>
      </c>
      <c r="T124" s="181"/>
    </row>
    <row r="125" spans="1:20" ht="34.15" customHeight="1">
      <c r="A125" s="105"/>
      <c r="B125" s="106"/>
      <c r="C125" s="110"/>
      <c r="D125" s="113"/>
      <c r="E125" s="112"/>
      <c r="F125" s="112"/>
      <c r="G125" s="111"/>
      <c r="H125" s="111"/>
      <c r="I125" s="111"/>
      <c r="J125" s="250" t="s">
        <v>358</v>
      </c>
      <c r="K125" s="152">
        <v>120</v>
      </c>
      <c r="L125" s="150"/>
      <c r="M125" s="153">
        <v>8</v>
      </c>
      <c r="N125" s="153">
        <v>1</v>
      </c>
      <c r="O125" s="154" t="s">
        <v>359</v>
      </c>
      <c r="P125" s="155">
        <v>0</v>
      </c>
      <c r="Q125" s="178">
        <f>Q126</f>
        <v>310000</v>
      </c>
      <c r="R125" s="178">
        <f>R126</f>
        <v>0</v>
      </c>
      <c r="S125" s="180">
        <f>S126</f>
        <v>0</v>
      </c>
      <c r="T125" s="181"/>
    </row>
    <row r="126" spans="1:20" ht="15" customHeight="1">
      <c r="A126" s="105"/>
      <c r="B126" s="106"/>
      <c r="C126" s="110"/>
      <c r="D126" s="113"/>
      <c r="E126" s="112"/>
      <c r="F126" s="112"/>
      <c r="G126" s="111"/>
      <c r="H126" s="111"/>
      <c r="I126" s="111"/>
      <c r="J126" s="250" t="s">
        <v>260</v>
      </c>
      <c r="K126" s="152">
        <v>120</v>
      </c>
      <c r="L126" s="150"/>
      <c r="M126" s="153">
        <v>8</v>
      </c>
      <c r="N126" s="153">
        <v>1</v>
      </c>
      <c r="O126" s="154" t="s">
        <v>359</v>
      </c>
      <c r="P126" s="155">
        <v>540</v>
      </c>
      <c r="Q126" s="178">
        <v>310000</v>
      </c>
      <c r="R126" s="178">
        <v>0</v>
      </c>
      <c r="S126" s="180">
        <v>0</v>
      </c>
      <c r="T126" s="181"/>
    </row>
    <row r="127" spans="1:20" ht="13.9" customHeight="1">
      <c r="A127" s="104"/>
      <c r="B127" s="644" t="s">
        <v>385</v>
      </c>
      <c r="C127" s="645"/>
      <c r="D127" s="645"/>
      <c r="E127" s="645"/>
      <c r="F127" s="645"/>
      <c r="G127" s="645"/>
      <c r="H127" s="645"/>
      <c r="I127" s="645"/>
      <c r="J127" s="646"/>
      <c r="K127" s="251" t="s">
        <v>361</v>
      </c>
      <c r="L127" s="252">
        <v>0</v>
      </c>
      <c r="M127" s="251" t="s">
        <v>361</v>
      </c>
      <c r="N127" s="251" t="s">
        <v>361</v>
      </c>
      <c r="O127" s="253" t="s">
        <v>361</v>
      </c>
      <c r="P127" s="254" t="s">
        <v>361</v>
      </c>
      <c r="Q127" s="268">
        <f>Q13+Q68+Q83+Q114+Q99+Q57</f>
        <v>9158220.75</v>
      </c>
      <c r="R127" s="268">
        <f>R13+R68+R83+R114+R99+R57+R11</f>
        <v>4281100</v>
      </c>
      <c r="S127" s="268">
        <f>S13+S68+S83+S114+S99+S57+S11</f>
        <v>4395300</v>
      </c>
      <c r="T127" s="269"/>
    </row>
    <row r="128" spans="1:20" ht="11.25" customHeight="1">
      <c r="A128" s="104"/>
      <c r="B128" s="220"/>
      <c r="C128" s="220"/>
      <c r="D128" s="220"/>
      <c r="E128" s="220"/>
      <c r="F128" s="220"/>
      <c r="G128" s="220"/>
      <c r="H128" s="220"/>
      <c r="I128" s="220"/>
      <c r="J128" s="255"/>
      <c r="K128" s="256"/>
      <c r="L128" s="256"/>
      <c r="M128" s="256"/>
      <c r="N128" s="256"/>
      <c r="O128" s="257"/>
      <c r="P128" s="257"/>
      <c r="Q128" s="270"/>
      <c r="R128" s="270"/>
      <c r="S128" s="270"/>
      <c r="T128" s="271" t="s">
        <v>365</v>
      </c>
    </row>
    <row r="129" spans="1:20" ht="12.75" customHeight="1">
      <c r="A129" s="98"/>
      <c r="B129" s="272"/>
      <c r="C129" s="272"/>
      <c r="D129" s="272"/>
      <c r="E129" s="272"/>
      <c r="F129" s="272"/>
      <c r="G129" s="272"/>
      <c r="H129" s="272"/>
      <c r="I129" s="272"/>
      <c r="J129" s="273"/>
      <c r="K129" s="274"/>
      <c r="L129" s="274"/>
      <c r="M129" s="274"/>
      <c r="N129" s="274"/>
      <c r="O129" s="169"/>
      <c r="P129" s="169"/>
      <c r="Q129" s="274"/>
      <c r="R129" s="274"/>
      <c r="S129" s="274"/>
      <c r="T129" s="167"/>
    </row>
    <row r="130" spans="1:20" ht="12.75" customHeight="1">
      <c r="A130" s="98"/>
      <c r="B130" s="272"/>
      <c r="C130" s="272"/>
      <c r="D130" s="272"/>
      <c r="E130" s="272"/>
      <c r="F130" s="272"/>
      <c r="G130" s="272"/>
      <c r="H130" s="272"/>
      <c r="I130" s="272" t="s">
        <v>386</v>
      </c>
      <c r="J130" s="273"/>
      <c r="K130" s="274"/>
      <c r="L130" s="274"/>
      <c r="M130" s="274"/>
      <c r="N130" s="274"/>
      <c r="O130" s="169"/>
      <c r="P130" s="169"/>
    </row>
    <row r="131" spans="1:20" ht="12.75" customHeight="1">
      <c r="A131" s="98"/>
      <c r="B131" s="272"/>
      <c r="C131" s="272"/>
      <c r="D131" s="272"/>
      <c r="E131" s="272"/>
      <c r="F131" s="272"/>
      <c r="G131" s="272"/>
      <c r="H131" s="272"/>
      <c r="I131" s="272"/>
      <c r="J131" s="273"/>
      <c r="K131" s="274"/>
      <c r="L131" s="274"/>
      <c r="M131" s="274"/>
      <c r="N131" s="274"/>
      <c r="O131" s="169"/>
      <c r="P131" s="169"/>
    </row>
    <row r="132" spans="1:20" ht="12.75" customHeight="1">
      <c r="A132" s="98"/>
      <c r="B132" s="272"/>
      <c r="C132" s="272"/>
      <c r="D132" s="272"/>
      <c r="E132" s="272"/>
      <c r="F132" s="272"/>
      <c r="G132" s="272"/>
      <c r="H132" s="272"/>
      <c r="I132" s="272" t="s">
        <v>386</v>
      </c>
      <c r="J132" s="273"/>
      <c r="K132" s="274"/>
      <c r="L132" s="274"/>
      <c r="M132" s="274"/>
      <c r="N132" s="274"/>
      <c r="O132" s="169"/>
      <c r="P132" s="169"/>
    </row>
    <row r="133" spans="1:20" ht="12.75" customHeight="1">
      <c r="A133" s="98"/>
      <c r="B133" s="272"/>
      <c r="C133" s="272"/>
      <c r="D133" s="272"/>
      <c r="E133" s="272"/>
      <c r="F133" s="272"/>
      <c r="G133" s="272"/>
      <c r="H133" s="272"/>
      <c r="I133" s="272"/>
      <c r="J133" s="273"/>
      <c r="K133" s="274"/>
      <c r="L133" s="274"/>
      <c r="M133" s="274"/>
      <c r="N133" s="274"/>
      <c r="O133" s="169"/>
      <c r="P133" s="169"/>
    </row>
    <row r="134" spans="1:20" ht="12.75" customHeight="1">
      <c r="A134" s="98"/>
      <c r="B134" s="272"/>
      <c r="C134" s="272"/>
      <c r="D134" s="272"/>
      <c r="E134" s="272"/>
      <c r="F134" s="272"/>
      <c r="G134" s="272"/>
      <c r="H134" s="272"/>
      <c r="I134" s="272"/>
      <c r="J134" s="273"/>
      <c r="K134" s="274"/>
      <c r="L134" s="274"/>
      <c r="M134" s="274"/>
      <c r="N134" s="274"/>
      <c r="O134" s="169"/>
      <c r="P134" s="169"/>
    </row>
    <row r="135" spans="1:20" ht="12.75" customHeight="1">
      <c r="A135" s="98"/>
      <c r="B135" s="272"/>
      <c r="C135" s="272"/>
      <c r="D135" s="272"/>
      <c r="E135" s="272"/>
      <c r="F135" s="272"/>
      <c r="G135" s="272"/>
      <c r="H135" s="272"/>
      <c r="I135" s="272"/>
      <c r="J135" s="273"/>
      <c r="K135" s="274"/>
      <c r="L135" s="274"/>
      <c r="M135" s="274"/>
      <c r="N135" s="274"/>
      <c r="O135" s="169"/>
      <c r="P135" s="169"/>
    </row>
    <row r="136" spans="1:20" ht="12.75" customHeight="1">
      <c r="A136" s="98"/>
      <c r="B136" s="98"/>
      <c r="C136" s="98"/>
      <c r="D136" s="98"/>
      <c r="E136" s="98"/>
      <c r="F136" s="98"/>
      <c r="G136" s="98"/>
      <c r="H136" s="98"/>
      <c r="I136" s="98"/>
      <c r="J136" s="273"/>
      <c r="K136" s="274"/>
      <c r="L136" s="274"/>
      <c r="M136" s="274"/>
      <c r="N136" s="274"/>
      <c r="O136" s="169"/>
      <c r="P136" s="169"/>
    </row>
  </sheetData>
  <mergeCells count="60">
    <mergeCell ref="F118:J118"/>
    <mergeCell ref="F120:J120"/>
    <mergeCell ref="G122:J122"/>
    <mergeCell ref="G124:J124"/>
    <mergeCell ref="B127:J127"/>
    <mergeCell ref="J5:S6"/>
    <mergeCell ref="G106:J106"/>
    <mergeCell ref="F107:J107"/>
    <mergeCell ref="G108:J108"/>
    <mergeCell ref="B114:J114"/>
    <mergeCell ref="D115:J115"/>
    <mergeCell ref="E116:J116"/>
    <mergeCell ref="E93:J93"/>
    <mergeCell ref="F95:J95"/>
    <mergeCell ref="B99:J99"/>
    <mergeCell ref="D100:J100"/>
    <mergeCell ref="E101:J101"/>
    <mergeCell ref="F103:J103"/>
    <mergeCell ref="C84:J84"/>
    <mergeCell ref="D85:J85"/>
    <mergeCell ref="E87:J87"/>
    <mergeCell ref="F88:J88"/>
    <mergeCell ref="G91:J91"/>
    <mergeCell ref="C92:J92"/>
    <mergeCell ref="E70:J70"/>
    <mergeCell ref="F72:J72"/>
    <mergeCell ref="G75:J75"/>
    <mergeCell ref="E77:J77"/>
    <mergeCell ref="F79:J79"/>
    <mergeCell ref="B83:J83"/>
    <mergeCell ref="E59:J59"/>
    <mergeCell ref="F61:J61"/>
    <mergeCell ref="G62:J62"/>
    <mergeCell ref="G67:J67"/>
    <mergeCell ref="B68:J68"/>
    <mergeCell ref="D69:J69"/>
    <mergeCell ref="G36:J36"/>
    <mergeCell ref="D39:J39"/>
    <mergeCell ref="E41:J41"/>
    <mergeCell ref="D51:J51"/>
    <mergeCell ref="B57:J57"/>
    <mergeCell ref="D58:J58"/>
    <mergeCell ref="G21:J21"/>
    <mergeCell ref="D23:J23"/>
    <mergeCell ref="E25:J25"/>
    <mergeCell ref="F26:J26"/>
    <mergeCell ref="G27:J27"/>
    <mergeCell ref="G30:J30"/>
    <mergeCell ref="A11:J11"/>
    <mergeCell ref="A12:J12"/>
    <mergeCell ref="B13:J13"/>
    <mergeCell ref="D14:J14"/>
    <mergeCell ref="E15:J15"/>
    <mergeCell ref="F18:J18"/>
    <mergeCell ref="Q1:S1"/>
    <mergeCell ref="Q2:S2"/>
    <mergeCell ref="Q3:S3"/>
    <mergeCell ref="Q4:S4"/>
    <mergeCell ref="B9:J9"/>
    <mergeCell ref="B10:J10"/>
  </mergeCells>
  <pageMargins left="0.70866141732283472" right="0.70866141732283472" top="0.74803149606299213" bottom="0.74803149606299213" header="0.31496062992125984" footer="0.31496062992125984"/>
  <pageSetup paperSize="9" scale="63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97"/>
  <sheetViews>
    <sheetView zoomScale="115" workbookViewId="0">
      <selection activeCell="O5" sqref="O5"/>
    </sheetView>
  </sheetViews>
  <sheetFormatPr defaultColWidth="8.7109375" defaultRowHeight="12.75"/>
  <cols>
    <col min="1" max="1" width="0.85546875" customWidth="1"/>
    <col min="2" max="2" width="0.42578125" customWidth="1"/>
    <col min="3" max="3" width="0.7109375" customWidth="1"/>
    <col min="4" max="7" width="8.85546875" customWidth="1"/>
    <col min="8" max="8" width="5.5703125" customWidth="1"/>
    <col min="9" max="9" width="3.7109375" customWidth="1"/>
    <col min="10" max="10" width="1.140625" customWidth="1"/>
    <col min="11" max="11" width="8.7109375" customWidth="1"/>
    <col min="12" max="12" width="5" customWidth="1"/>
    <col min="13" max="13" width="4.7109375" customWidth="1"/>
    <col min="14" max="14" width="5.42578125" customWidth="1"/>
    <col min="15" max="15" width="10.85546875" customWidth="1"/>
    <col min="16" max="16" width="11" customWidth="1"/>
    <col min="17" max="17" width="10.7109375" customWidth="1"/>
  </cols>
  <sheetData>
    <row r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7" t="s">
        <v>387</v>
      </c>
      <c r="P1" s="38"/>
      <c r="Q1" s="38"/>
    </row>
    <row r="2" spans="1:17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7" t="s">
        <v>1</v>
      </c>
      <c r="P2" s="38"/>
      <c r="Q2" s="38"/>
    </row>
    <row r="3" spans="1:17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7" t="s">
        <v>123</v>
      </c>
      <c r="P3" s="38"/>
      <c r="Q3" s="38"/>
    </row>
    <row r="4" spans="1:17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" t="s">
        <v>3</v>
      </c>
      <c r="P4" s="38"/>
      <c r="Q4" s="38"/>
    </row>
    <row r="5" spans="1:17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8"/>
      <c r="P5" s="38"/>
      <c r="Q5" s="38"/>
    </row>
    <row r="6" spans="1:17" ht="63" customHeight="1">
      <c r="A6" s="648" t="s">
        <v>388</v>
      </c>
      <c r="B6" s="648"/>
      <c r="C6" s="648"/>
      <c r="D6" s="648"/>
      <c r="E6" s="648"/>
      <c r="F6" s="648"/>
      <c r="G6" s="648"/>
      <c r="H6" s="648"/>
      <c r="I6" s="648"/>
      <c r="J6" s="648"/>
      <c r="K6" s="648"/>
      <c r="L6" s="648"/>
      <c r="M6" s="648"/>
      <c r="N6" s="648"/>
      <c r="O6" s="648"/>
      <c r="P6" s="648"/>
      <c r="Q6" s="648"/>
    </row>
    <row r="7" spans="1:17">
      <c r="A7" s="649"/>
      <c r="B7" s="649"/>
      <c r="C7" s="649"/>
      <c r="D7" s="649"/>
      <c r="E7" s="649"/>
      <c r="F7" s="649"/>
      <c r="G7" s="649"/>
      <c r="H7" s="649"/>
      <c r="I7" s="649"/>
      <c r="J7" s="649"/>
      <c r="K7" s="649"/>
      <c r="L7" s="649"/>
      <c r="M7" s="649"/>
      <c r="N7" s="649"/>
      <c r="O7" s="38"/>
      <c r="P7" s="38"/>
      <c r="Q7" s="38"/>
    </row>
    <row r="8" spans="1:17">
      <c r="A8" s="649"/>
      <c r="B8" s="649"/>
      <c r="C8" s="649"/>
      <c r="D8" s="649"/>
      <c r="E8" s="649"/>
      <c r="F8" s="649"/>
      <c r="G8" s="649"/>
      <c r="H8" s="649"/>
      <c r="I8" s="649"/>
      <c r="J8" s="649"/>
      <c r="K8" s="649"/>
      <c r="L8" s="649"/>
      <c r="M8" s="649"/>
      <c r="N8" s="649"/>
      <c r="O8" s="38"/>
      <c r="P8" s="38"/>
      <c r="Q8" s="58" t="s">
        <v>6</v>
      </c>
    </row>
    <row r="9" spans="1:17">
      <c r="A9" s="31"/>
      <c r="B9" s="31"/>
      <c r="C9" s="31"/>
      <c r="D9" s="31"/>
      <c r="E9" s="31"/>
      <c r="F9" s="31"/>
      <c r="G9" s="31"/>
      <c r="H9" s="31"/>
      <c r="I9" s="31"/>
      <c r="J9" s="39"/>
      <c r="K9" s="31"/>
      <c r="L9" s="31"/>
      <c r="M9" s="31"/>
      <c r="N9" s="31"/>
      <c r="O9" s="39"/>
      <c r="P9" s="39"/>
      <c r="Q9" s="39"/>
    </row>
    <row r="10" spans="1:17">
      <c r="A10" s="650" t="s">
        <v>42</v>
      </c>
      <c r="B10" s="651"/>
      <c r="C10" s="651"/>
      <c r="D10" s="651"/>
      <c r="E10" s="651"/>
      <c r="F10" s="651"/>
      <c r="G10" s="651"/>
      <c r="H10" s="651"/>
      <c r="I10" s="651"/>
      <c r="J10" s="652"/>
      <c r="K10" s="40" t="s">
        <v>368</v>
      </c>
      <c r="L10" s="40" t="s">
        <v>272</v>
      </c>
      <c r="M10" s="40" t="s">
        <v>273</v>
      </c>
      <c r="N10" s="40" t="s">
        <v>369</v>
      </c>
      <c r="O10" s="41">
        <v>2024</v>
      </c>
      <c r="P10" s="41">
        <v>2025</v>
      </c>
      <c r="Q10" s="59">
        <v>2026</v>
      </c>
    </row>
    <row r="11" spans="1:17">
      <c r="A11" s="653" t="s">
        <v>274</v>
      </c>
      <c r="B11" s="654"/>
      <c r="C11" s="654"/>
      <c r="D11" s="654"/>
      <c r="E11" s="654"/>
      <c r="F11" s="654"/>
      <c r="G11" s="654"/>
      <c r="H11" s="654"/>
      <c r="I11" s="654"/>
      <c r="J11" s="655"/>
      <c r="K11" s="42" t="s">
        <v>389</v>
      </c>
      <c r="L11" s="42" t="s">
        <v>275</v>
      </c>
      <c r="M11" s="42" t="s">
        <v>275</v>
      </c>
      <c r="N11" s="42" t="s">
        <v>370</v>
      </c>
      <c r="O11" s="43">
        <v>0</v>
      </c>
      <c r="P11" s="43">
        <v>102775</v>
      </c>
      <c r="Q11" s="60">
        <v>210450</v>
      </c>
    </row>
    <row r="12" spans="1:17" ht="37.15" customHeight="1">
      <c r="A12" s="656" t="s">
        <v>314</v>
      </c>
      <c r="B12" s="657"/>
      <c r="C12" s="657"/>
      <c r="D12" s="657"/>
      <c r="E12" s="657"/>
      <c r="F12" s="657"/>
      <c r="G12" s="657"/>
      <c r="H12" s="657"/>
      <c r="I12" s="657"/>
      <c r="J12" s="657"/>
      <c r="K12" s="44">
        <v>5100000000</v>
      </c>
      <c r="L12" s="45">
        <v>0</v>
      </c>
      <c r="M12" s="45">
        <v>0</v>
      </c>
      <c r="N12" s="46">
        <v>0</v>
      </c>
      <c r="O12" s="47">
        <f>O14+O23+O33+O38+O51+O83</f>
        <v>9098220.75</v>
      </c>
      <c r="P12" s="47">
        <f>P14+P23+P33+P38+P51</f>
        <v>4178325</v>
      </c>
      <c r="Q12" s="61">
        <f>Q14+Q23+Q33+Q38+Q51</f>
        <v>4184850</v>
      </c>
    </row>
    <row r="13" spans="1:17" s="28" customFormat="1" ht="25.15" customHeight="1">
      <c r="A13" s="32"/>
      <c r="B13" s="658" t="s">
        <v>371</v>
      </c>
      <c r="C13" s="658"/>
      <c r="D13" s="658"/>
      <c r="E13" s="658"/>
      <c r="F13" s="658"/>
      <c r="G13" s="658"/>
      <c r="H13" s="658"/>
      <c r="I13" s="658"/>
      <c r="J13" s="658"/>
      <c r="K13" s="44">
        <v>5140000000</v>
      </c>
      <c r="L13" s="45">
        <v>0</v>
      </c>
      <c r="M13" s="45">
        <v>0</v>
      </c>
      <c r="N13" s="46">
        <v>0</v>
      </c>
      <c r="O13" s="47">
        <f>O14+O23+O33+O38+O51</f>
        <v>8510377.75</v>
      </c>
      <c r="P13" s="47">
        <f>P14+P23+P33+P38+P51</f>
        <v>4178325</v>
      </c>
      <c r="Q13" s="61">
        <f>Q14+Q23+Q33+Q38+Q51</f>
        <v>4184850</v>
      </c>
    </row>
    <row r="14" spans="1:17" s="28" customFormat="1" ht="25.15" customHeight="1">
      <c r="A14" s="32"/>
      <c r="B14" s="658" t="s">
        <v>335</v>
      </c>
      <c r="C14" s="658"/>
      <c r="D14" s="658"/>
      <c r="E14" s="658"/>
      <c r="F14" s="658"/>
      <c r="G14" s="658"/>
      <c r="H14" s="658"/>
      <c r="I14" s="658"/>
      <c r="J14" s="658"/>
      <c r="K14" s="44">
        <v>5140100000</v>
      </c>
      <c r="L14" s="45">
        <v>0</v>
      </c>
      <c r="M14" s="45">
        <v>0</v>
      </c>
      <c r="N14" s="46">
        <v>0</v>
      </c>
      <c r="O14" s="47">
        <f>O15+O19</f>
        <v>49696.959999999999</v>
      </c>
      <c r="P14" s="47">
        <f>P15+P19</f>
        <v>10000</v>
      </c>
      <c r="Q14" s="61">
        <f>Q15+Q19</f>
        <v>10000</v>
      </c>
    </row>
    <row r="15" spans="1:17" ht="26.45" customHeight="1">
      <c r="A15" s="32"/>
      <c r="B15" s="33"/>
      <c r="C15" s="659" t="s">
        <v>336</v>
      </c>
      <c r="D15" s="660"/>
      <c r="E15" s="660"/>
      <c r="F15" s="660"/>
      <c r="G15" s="660"/>
      <c r="H15" s="660"/>
      <c r="I15" s="660"/>
      <c r="J15" s="661"/>
      <c r="K15" s="48">
        <v>5140195020</v>
      </c>
      <c r="L15" s="49">
        <v>0</v>
      </c>
      <c r="M15" s="49">
        <v>0</v>
      </c>
      <c r="N15" s="50">
        <v>0</v>
      </c>
      <c r="O15" s="51">
        <f t="shared" ref="O15:Q16" si="0">O16</f>
        <v>42696.959999999999</v>
      </c>
      <c r="P15" s="51">
        <f t="shared" si="0"/>
        <v>5000</v>
      </c>
      <c r="Q15" s="62">
        <f t="shared" si="0"/>
        <v>5000</v>
      </c>
    </row>
    <row r="16" spans="1:17" ht="22.15" customHeight="1">
      <c r="A16" s="662" t="s">
        <v>334</v>
      </c>
      <c r="B16" s="663"/>
      <c r="C16" s="663"/>
      <c r="D16" s="663"/>
      <c r="E16" s="663"/>
      <c r="F16" s="663"/>
      <c r="G16" s="663"/>
      <c r="H16" s="663"/>
      <c r="I16" s="663"/>
      <c r="J16" s="663"/>
      <c r="K16" s="48">
        <v>5140195020</v>
      </c>
      <c r="L16" s="49">
        <v>3</v>
      </c>
      <c r="M16" s="49">
        <v>0</v>
      </c>
      <c r="N16" s="50">
        <v>0</v>
      </c>
      <c r="O16" s="51">
        <f>O17</f>
        <v>42696.959999999999</v>
      </c>
      <c r="P16" s="51">
        <f t="shared" si="0"/>
        <v>5000</v>
      </c>
      <c r="Q16" s="62">
        <f t="shared" si="0"/>
        <v>5000</v>
      </c>
    </row>
    <row r="17" spans="1:17" ht="21" customHeight="1">
      <c r="A17" s="662" t="s">
        <v>293</v>
      </c>
      <c r="B17" s="663"/>
      <c r="C17" s="663"/>
      <c r="D17" s="663"/>
      <c r="E17" s="663"/>
      <c r="F17" s="663"/>
      <c r="G17" s="663"/>
      <c r="H17" s="663"/>
      <c r="I17" s="663"/>
      <c r="J17" s="663"/>
      <c r="K17" s="48">
        <v>5140195020</v>
      </c>
      <c r="L17" s="49">
        <v>3</v>
      </c>
      <c r="M17" s="49">
        <v>10</v>
      </c>
      <c r="N17" s="50">
        <v>0</v>
      </c>
      <c r="O17" s="51">
        <f>O18</f>
        <v>42696.959999999999</v>
      </c>
      <c r="P17" s="51">
        <f>P18</f>
        <v>5000</v>
      </c>
      <c r="Q17" s="62">
        <f>Q18</f>
        <v>5000</v>
      </c>
    </row>
    <row r="18" spans="1:17" ht="29.45" customHeight="1">
      <c r="A18" s="664" t="s">
        <v>320</v>
      </c>
      <c r="B18" s="665"/>
      <c r="C18" s="665"/>
      <c r="D18" s="665"/>
      <c r="E18" s="665"/>
      <c r="F18" s="665"/>
      <c r="G18" s="665"/>
      <c r="H18" s="665"/>
      <c r="I18" s="665"/>
      <c r="J18" s="665"/>
      <c r="K18" s="48">
        <v>5140195020</v>
      </c>
      <c r="L18" s="49">
        <v>3</v>
      </c>
      <c r="M18" s="49">
        <v>10</v>
      </c>
      <c r="N18" s="50">
        <v>240</v>
      </c>
      <c r="O18" s="51">
        <f>'прил 8'!Q74</f>
        <v>42696.959999999999</v>
      </c>
      <c r="P18" s="51">
        <v>5000</v>
      </c>
      <c r="Q18" s="62">
        <v>5000</v>
      </c>
    </row>
    <row r="19" spans="1:17" ht="29.45" customHeight="1">
      <c r="A19" s="666" t="s">
        <v>337</v>
      </c>
      <c r="B19" s="667"/>
      <c r="C19" s="667"/>
      <c r="D19" s="667"/>
      <c r="E19" s="667"/>
      <c r="F19" s="667"/>
      <c r="G19" s="667"/>
      <c r="H19" s="667"/>
      <c r="I19" s="667"/>
      <c r="J19" s="668"/>
      <c r="K19" s="52">
        <v>5140120040</v>
      </c>
      <c r="L19" s="49">
        <v>0</v>
      </c>
      <c r="M19" s="49">
        <v>0</v>
      </c>
      <c r="N19" s="50">
        <v>0</v>
      </c>
      <c r="O19" s="51">
        <f>O20</f>
        <v>7000</v>
      </c>
      <c r="P19" s="51">
        <f>P20</f>
        <v>5000</v>
      </c>
      <c r="Q19" s="62">
        <f>Q20</f>
        <v>5000</v>
      </c>
    </row>
    <row r="20" spans="1:17" ht="29.45" customHeight="1">
      <c r="A20" s="664" t="s">
        <v>334</v>
      </c>
      <c r="B20" s="665"/>
      <c r="C20" s="665"/>
      <c r="D20" s="665"/>
      <c r="E20" s="665"/>
      <c r="F20" s="665"/>
      <c r="G20" s="665"/>
      <c r="H20" s="665"/>
      <c r="I20" s="665"/>
      <c r="J20" s="665"/>
      <c r="K20" s="52">
        <v>5140120040</v>
      </c>
      <c r="L20" s="49">
        <v>3</v>
      </c>
      <c r="M20" s="49">
        <v>0</v>
      </c>
      <c r="N20" s="50">
        <v>0</v>
      </c>
      <c r="O20" s="51">
        <f>O22</f>
        <v>7000</v>
      </c>
      <c r="P20" s="51">
        <f>P22</f>
        <v>5000</v>
      </c>
      <c r="Q20" s="62">
        <f>Q22</f>
        <v>5000</v>
      </c>
    </row>
    <row r="21" spans="1:17" ht="29.45" customHeight="1">
      <c r="A21" s="669" t="s">
        <v>295</v>
      </c>
      <c r="B21" s="660"/>
      <c r="C21" s="660"/>
      <c r="D21" s="660"/>
      <c r="E21" s="660"/>
      <c r="F21" s="660"/>
      <c r="G21" s="660"/>
      <c r="H21" s="660"/>
      <c r="I21" s="660"/>
      <c r="J21" s="661"/>
      <c r="K21" s="52">
        <v>5140120040</v>
      </c>
      <c r="L21" s="49">
        <v>3</v>
      </c>
      <c r="M21" s="49">
        <v>14</v>
      </c>
      <c r="N21" s="50">
        <v>0</v>
      </c>
      <c r="O21" s="51">
        <f>O22</f>
        <v>7000</v>
      </c>
      <c r="P21" s="51">
        <f>P22</f>
        <v>5000</v>
      </c>
      <c r="Q21" s="62">
        <f>Q22</f>
        <v>5000</v>
      </c>
    </row>
    <row r="22" spans="1:17" ht="29.45" customHeight="1">
      <c r="A22" s="664" t="s">
        <v>320</v>
      </c>
      <c r="B22" s="665"/>
      <c r="C22" s="665"/>
      <c r="D22" s="665"/>
      <c r="E22" s="665"/>
      <c r="F22" s="665"/>
      <c r="G22" s="665"/>
      <c r="H22" s="665"/>
      <c r="I22" s="665"/>
      <c r="J22" s="665"/>
      <c r="K22" s="52">
        <v>5140120040</v>
      </c>
      <c r="L22" s="49">
        <v>3</v>
      </c>
      <c r="M22" s="49">
        <v>14</v>
      </c>
      <c r="N22" s="50">
        <v>240</v>
      </c>
      <c r="O22" s="51">
        <f>'прил 8'!Q81</f>
        <v>7000</v>
      </c>
      <c r="P22" s="51">
        <v>5000</v>
      </c>
      <c r="Q22" s="62">
        <v>5000</v>
      </c>
    </row>
    <row r="23" spans="1:17" ht="34.15" customHeight="1">
      <c r="A23" s="32"/>
      <c r="B23" s="658" t="s">
        <v>390</v>
      </c>
      <c r="C23" s="658"/>
      <c r="D23" s="658"/>
      <c r="E23" s="658"/>
      <c r="F23" s="658"/>
      <c r="G23" s="658"/>
      <c r="H23" s="658"/>
      <c r="I23" s="658"/>
      <c r="J23" s="658"/>
      <c r="K23" s="44">
        <v>5140200000</v>
      </c>
      <c r="L23" s="45">
        <v>0</v>
      </c>
      <c r="M23" s="45">
        <v>0</v>
      </c>
      <c r="N23" s="46">
        <v>0</v>
      </c>
      <c r="O23" s="47">
        <f>O25</f>
        <v>2010416.95</v>
      </c>
      <c r="P23" s="47">
        <f>P25</f>
        <v>560000</v>
      </c>
      <c r="Q23" s="61">
        <f>Q25</f>
        <v>582000</v>
      </c>
    </row>
    <row r="24" spans="1:17" ht="22.9" customHeight="1">
      <c r="A24" s="669" t="s">
        <v>340</v>
      </c>
      <c r="B24" s="660"/>
      <c r="C24" s="660"/>
      <c r="D24" s="660"/>
      <c r="E24" s="660"/>
      <c r="F24" s="660"/>
      <c r="G24" s="660"/>
      <c r="H24" s="660"/>
      <c r="I24" s="660"/>
      <c r="J24" s="661"/>
      <c r="K24" s="44">
        <v>5140295280</v>
      </c>
      <c r="L24" s="45">
        <v>0</v>
      </c>
      <c r="M24" s="45">
        <v>0</v>
      </c>
      <c r="N24" s="46">
        <v>0</v>
      </c>
      <c r="O24" s="47">
        <f t="shared" ref="O24:Q25" si="1">O25</f>
        <v>2010416.95</v>
      </c>
      <c r="P24" s="47">
        <f t="shared" si="1"/>
        <v>560000</v>
      </c>
      <c r="Q24" s="61">
        <f t="shared" si="1"/>
        <v>582000</v>
      </c>
    </row>
    <row r="25" spans="1:17" ht="16.149999999999999" customHeight="1">
      <c r="A25" s="662" t="s">
        <v>338</v>
      </c>
      <c r="B25" s="663"/>
      <c r="C25" s="663"/>
      <c r="D25" s="663"/>
      <c r="E25" s="663"/>
      <c r="F25" s="663"/>
      <c r="G25" s="663"/>
      <c r="H25" s="663"/>
      <c r="I25" s="663"/>
      <c r="J25" s="663"/>
      <c r="K25" s="44">
        <v>5140295280</v>
      </c>
      <c r="L25" s="49">
        <v>4</v>
      </c>
      <c r="M25" s="49">
        <v>0</v>
      </c>
      <c r="N25" s="50">
        <v>0</v>
      </c>
      <c r="O25" s="51">
        <f t="shared" si="1"/>
        <v>2010416.95</v>
      </c>
      <c r="P25" s="51">
        <f t="shared" si="1"/>
        <v>560000</v>
      </c>
      <c r="Q25" s="62">
        <f t="shared" si="1"/>
        <v>582000</v>
      </c>
    </row>
    <row r="26" spans="1:17" ht="13.9" customHeight="1">
      <c r="A26" s="662" t="s">
        <v>298</v>
      </c>
      <c r="B26" s="663"/>
      <c r="C26" s="663"/>
      <c r="D26" s="663"/>
      <c r="E26" s="663"/>
      <c r="F26" s="663"/>
      <c r="G26" s="663"/>
      <c r="H26" s="663"/>
      <c r="I26" s="663"/>
      <c r="J26" s="663"/>
      <c r="K26" s="44">
        <v>5140295280</v>
      </c>
      <c r="L26" s="49">
        <v>4</v>
      </c>
      <c r="M26" s="49">
        <v>9</v>
      </c>
      <c r="N26" s="50">
        <v>0</v>
      </c>
      <c r="O26" s="51">
        <f>O27</f>
        <v>2010416.95</v>
      </c>
      <c r="P26" s="51">
        <f>P27</f>
        <v>560000</v>
      </c>
      <c r="Q26" s="62">
        <f>Q27</f>
        <v>582000</v>
      </c>
    </row>
    <row r="27" spans="1:17" ht="23.45" customHeight="1">
      <c r="A27" s="664" t="s">
        <v>320</v>
      </c>
      <c r="B27" s="665"/>
      <c r="C27" s="665"/>
      <c r="D27" s="665"/>
      <c r="E27" s="665"/>
      <c r="F27" s="665"/>
      <c r="G27" s="665"/>
      <c r="H27" s="665"/>
      <c r="I27" s="665"/>
      <c r="J27" s="665"/>
      <c r="K27" s="44">
        <v>5140295280</v>
      </c>
      <c r="L27" s="49">
        <v>4</v>
      </c>
      <c r="M27" s="49">
        <v>9</v>
      </c>
      <c r="N27" s="50">
        <v>240</v>
      </c>
      <c r="O27" s="51">
        <f>'прил 8'!Q89</f>
        <v>2010416.95</v>
      </c>
      <c r="P27" s="51">
        <v>560000</v>
      </c>
      <c r="Q27" s="62">
        <v>582000</v>
      </c>
    </row>
    <row r="28" spans="1:17" ht="23.45" customHeight="1">
      <c r="A28" s="32"/>
      <c r="B28" s="670" t="s">
        <v>345</v>
      </c>
      <c r="C28" s="670"/>
      <c r="D28" s="670"/>
      <c r="E28" s="670"/>
      <c r="F28" s="670"/>
      <c r="G28" s="670"/>
      <c r="H28" s="670"/>
      <c r="I28" s="670"/>
      <c r="J28" s="670"/>
      <c r="K28" s="44">
        <v>5140300000</v>
      </c>
      <c r="L28" s="45">
        <v>0</v>
      </c>
      <c r="M28" s="45">
        <v>0</v>
      </c>
      <c r="N28" s="46">
        <v>0</v>
      </c>
      <c r="O28" s="51">
        <f>O29+O33</f>
        <v>1203520</v>
      </c>
      <c r="P28" s="51">
        <f>P29+P33</f>
        <v>10000</v>
      </c>
      <c r="Q28" s="62">
        <f>Q29+Q33</f>
        <v>10000</v>
      </c>
    </row>
    <row r="29" spans="1:17" ht="38.25" customHeight="1">
      <c r="A29" s="669" t="s">
        <v>343</v>
      </c>
      <c r="B29" s="660"/>
      <c r="C29" s="660"/>
      <c r="D29" s="660"/>
      <c r="E29" s="660"/>
      <c r="F29" s="660"/>
      <c r="G29" s="660"/>
      <c r="H29" s="660"/>
      <c r="I29" s="660"/>
      <c r="J29" s="661"/>
      <c r="K29" s="53">
        <v>5140390050</v>
      </c>
      <c r="L29" s="54">
        <v>0</v>
      </c>
      <c r="M29" s="54">
        <v>0</v>
      </c>
      <c r="N29" s="55">
        <v>0</v>
      </c>
      <c r="O29" s="56">
        <f>O30</f>
        <v>30000</v>
      </c>
      <c r="P29" s="56">
        <v>0</v>
      </c>
      <c r="Q29" s="63">
        <v>0</v>
      </c>
    </row>
    <row r="30" spans="1:17" ht="23.45" customHeight="1">
      <c r="A30" s="669" t="s">
        <v>338</v>
      </c>
      <c r="B30" s="660"/>
      <c r="C30" s="660"/>
      <c r="D30" s="660"/>
      <c r="E30" s="660"/>
      <c r="F30" s="660"/>
      <c r="G30" s="660"/>
      <c r="H30" s="660"/>
      <c r="I30" s="660"/>
      <c r="J30" s="661"/>
      <c r="K30" s="53">
        <v>5140390050</v>
      </c>
      <c r="L30" s="54">
        <v>4</v>
      </c>
      <c r="M30" s="54">
        <v>0</v>
      </c>
      <c r="N30" s="55">
        <v>0</v>
      </c>
      <c r="O30" s="56">
        <f>O31</f>
        <v>30000</v>
      </c>
      <c r="P30" s="56">
        <v>0</v>
      </c>
      <c r="Q30" s="63">
        <v>0</v>
      </c>
    </row>
    <row r="31" spans="1:17" ht="23.45" customHeight="1">
      <c r="A31" s="669" t="s">
        <v>300</v>
      </c>
      <c r="B31" s="660"/>
      <c r="C31" s="660"/>
      <c r="D31" s="660"/>
      <c r="E31" s="660"/>
      <c r="F31" s="660"/>
      <c r="G31" s="660"/>
      <c r="H31" s="660"/>
      <c r="I31" s="660"/>
      <c r="J31" s="661"/>
      <c r="K31" s="53">
        <v>5140390050</v>
      </c>
      <c r="L31" s="54">
        <v>4</v>
      </c>
      <c r="M31" s="54">
        <v>12</v>
      </c>
      <c r="N31" s="55">
        <v>0</v>
      </c>
      <c r="O31" s="56">
        <f>O32</f>
        <v>30000</v>
      </c>
      <c r="P31" s="56">
        <v>0</v>
      </c>
      <c r="Q31" s="63">
        <v>0</v>
      </c>
    </row>
    <row r="32" spans="1:17" ht="23.45" customHeight="1">
      <c r="A32" s="669" t="s">
        <v>320</v>
      </c>
      <c r="B32" s="660"/>
      <c r="C32" s="660"/>
      <c r="D32" s="660"/>
      <c r="E32" s="660"/>
      <c r="F32" s="660"/>
      <c r="G32" s="660"/>
      <c r="H32" s="660"/>
      <c r="I32" s="660"/>
      <c r="J32" s="661"/>
      <c r="K32" s="53">
        <v>5140390050</v>
      </c>
      <c r="L32" s="54">
        <v>4</v>
      </c>
      <c r="M32" s="54">
        <v>12</v>
      </c>
      <c r="N32" s="55">
        <v>240</v>
      </c>
      <c r="O32" s="56">
        <v>30000</v>
      </c>
      <c r="P32" s="56">
        <v>0</v>
      </c>
      <c r="Q32" s="63">
        <v>0</v>
      </c>
    </row>
    <row r="33" spans="1:17" ht="24.6" customHeight="1">
      <c r="A33" s="32"/>
      <c r="B33" s="670" t="s">
        <v>345</v>
      </c>
      <c r="C33" s="670"/>
      <c r="D33" s="670"/>
      <c r="E33" s="670"/>
      <c r="F33" s="670"/>
      <c r="G33" s="670"/>
      <c r="H33" s="670"/>
      <c r="I33" s="670"/>
      <c r="J33" s="670"/>
      <c r="K33" s="44">
        <v>5140300000</v>
      </c>
      <c r="L33" s="45">
        <v>0</v>
      </c>
      <c r="M33" s="45">
        <v>0</v>
      </c>
      <c r="N33" s="46">
        <v>0</v>
      </c>
      <c r="O33" s="47">
        <f>O34</f>
        <v>1173520</v>
      </c>
      <c r="P33" s="47">
        <f>+P34</f>
        <v>10000</v>
      </c>
      <c r="Q33" s="61">
        <f>+Q34</f>
        <v>10000</v>
      </c>
    </row>
    <row r="34" spans="1:17" ht="24" customHeight="1">
      <c r="A34" s="32"/>
      <c r="B34" s="33"/>
      <c r="C34" s="663" t="s">
        <v>391</v>
      </c>
      <c r="D34" s="663"/>
      <c r="E34" s="663"/>
      <c r="F34" s="663"/>
      <c r="G34" s="663"/>
      <c r="H34" s="663"/>
      <c r="I34" s="663"/>
      <c r="J34" s="663"/>
      <c r="K34" s="48">
        <v>5140395310</v>
      </c>
      <c r="L34" s="49">
        <v>0</v>
      </c>
      <c r="M34" s="49">
        <v>0</v>
      </c>
      <c r="N34" s="50">
        <v>0</v>
      </c>
      <c r="O34" s="51">
        <f t="shared" ref="O34:Q36" si="2">O35</f>
        <v>1173520</v>
      </c>
      <c r="P34" s="51">
        <f t="shared" si="2"/>
        <v>10000</v>
      </c>
      <c r="Q34" s="62">
        <f t="shared" si="2"/>
        <v>10000</v>
      </c>
    </row>
    <row r="35" spans="1:17" ht="13.9" customHeight="1">
      <c r="A35" s="662" t="s">
        <v>344</v>
      </c>
      <c r="B35" s="663"/>
      <c r="C35" s="663"/>
      <c r="D35" s="663"/>
      <c r="E35" s="663"/>
      <c r="F35" s="663"/>
      <c r="G35" s="663"/>
      <c r="H35" s="663"/>
      <c r="I35" s="663"/>
      <c r="J35" s="663"/>
      <c r="K35" s="48">
        <v>5140395310</v>
      </c>
      <c r="L35" s="49">
        <v>5</v>
      </c>
      <c r="M35" s="49">
        <v>0</v>
      </c>
      <c r="N35" s="50">
        <v>0</v>
      </c>
      <c r="O35" s="51">
        <f t="shared" si="2"/>
        <v>1173520</v>
      </c>
      <c r="P35" s="51">
        <f t="shared" si="2"/>
        <v>10000</v>
      </c>
      <c r="Q35" s="62">
        <f t="shared" si="2"/>
        <v>10000</v>
      </c>
    </row>
    <row r="36" spans="1:17" ht="24" customHeight="1">
      <c r="A36" s="662" t="s">
        <v>304</v>
      </c>
      <c r="B36" s="663"/>
      <c r="C36" s="663"/>
      <c r="D36" s="663"/>
      <c r="E36" s="663"/>
      <c r="F36" s="663"/>
      <c r="G36" s="663"/>
      <c r="H36" s="663"/>
      <c r="I36" s="663"/>
      <c r="J36" s="663"/>
      <c r="K36" s="48">
        <v>5140395310</v>
      </c>
      <c r="L36" s="49">
        <v>5</v>
      </c>
      <c r="M36" s="49">
        <v>3</v>
      </c>
      <c r="N36" s="50">
        <v>0</v>
      </c>
      <c r="O36" s="51">
        <f t="shared" si="2"/>
        <v>1173520</v>
      </c>
      <c r="P36" s="51">
        <f t="shared" si="2"/>
        <v>10000</v>
      </c>
      <c r="Q36" s="62">
        <f t="shared" si="2"/>
        <v>10000</v>
      </c>
    </row>
    <row r="37" spans="1:17" ht="21" customHeight="1">
      <c r="A37" s="664" t="s">
        <v>320</v>
      </c>
      <c r="B37" s="665"/>
      <c r="C37" s="665"/>
      <c r="D37" s="665"/>
      <c r="E37" s="665"/>
      <c r="F37" s="665"/>
      <c r="G37" s="665"/>
      <c r="H37" s="665"/>
      <c r="I37" s="665"/>
      <c r="J37" s="665"/>
      <c r="K37" s="48">
        <v>5140395310</v>
      </c>
      <c r="L37" s="49">
        <v>5</v>
      </c>
      <c r="M37" s="49">
        <v>3</v>
      </c>
      <c r="N37" s="50">
        <v>240</v>
      </c>
      <c r="O37" s="51">
        <f>'прил 8'!Q105</f>
        <v>1173520</v>
      </c>
      <c r="P37" s="51">
        <v>10000</v>
      </c>
      <c r="Q37" s="62">
        <v>10000</v>
      </c>
    </row>
    <row r="38" spans="1:17" ht="28.15" customHeight="1">
      <c r="A38" s="32"/>
      <c r="B38" s="658" t="s">
        <v>392</v>
      </c>
      <c r="C38" s="658"/>
      <c r="D38" s="658"/>
      <c r="E38" s="658"/>
      <c r="F38" s="658"/>
      <c r="G38" s="658"/>
      <c r="H38" s="658"/>
      <c r="I38" s="658"/>
      <c r="J38" s="658"/>
      <c r="K38" s="44">
        <v>5140400000</v>
      </c>
      <c r="L38" s="45">
        <v>0</v>
      </c>
      <c r="M38" s="45">
        <v>0</v>
      </c>
      <c r="N38" s="46">
        <v>0</v>
      </c>
      <c r="O38" s="47">
        <f>O43+O39+O47</f>
        <v>2337408.9500000002</v>
      </c>
      <c r="P38" s="47">
        <f>P43+P39+P47</f>
        <v>1518391</v>
      </c>
      <c r="Q38" s="61">
        <f>Q43+Q39+Q47</f>
        <v>1486894</v>
      </c>
    </row>
    <row r="39" spans="1:17" ht="21" customHeight="1">
      <c r="A39" s="32"/>
      <c r="B39" s="33"/>
      <c r="C39" s="663" t="s">
        <v>393</v>
      </c>
      <c r="D39" s="663"/>
      <c r="E39" s="663"/>
      <c r="F39" s="663"/>
      <c r="G39" s="663"/>
      <c r="H39" s="663"/>
      <c r="I39" s="663"/>
      <c r="J39" s="663"/>
      <c r="K39" s="48">
        <v>5140495220</v>
      </c>
      <c r="L39" s="49">
        <v>0</v>
      </c>
      <c r="M39" s="49">
        <v>0</v>
      </c>
      <c r="N39" s="50">
        <v>0</v>
      </c>
      <c r="O39" s="51">
        <f>O42</f>
        <v>915008.95</v>
      </c>
      <c r="P39" s="51">
        <f>P42</f>
        <v>155991</v>
      </c>
      <c r="Q39" s="62">
        <f>Q42</f>
        <v>124494</v>
      </c>
    </row>
    <row r="40" spans="1:17" ht="21" customHeight="1">
      <c r="A40" s="669" t="s">
        <v>353</v>
      </c>
      <c r="B40" s="660"/>
      <c r="C40" s="660"/>
      <c r="D40" s="660"/>
      <c r="E40" s="660"/>
      <c r="F40" s="660"/>
      <c r="G40" s="660"/>
      <c r="H40" s="660"/>
      <c r="I40" s="660"/>
      <c r="J40" s="661"/>
      <c r="K40" s="48">
        <v>5140495220</v>
      </c>
      <c r="L40" s="49">
        <v>8</v>
      </c>
      <c r="M40" s="49">
        <v>0</v>
      </c>
      <c r="N40" s="50">
        <v>0</v>
      </c>
      <c r="O40" s="51">
        <f t="shared" ref="O40:Q41" si="3">O41</f>
        <v>915008.95</v>
      </c>
      <c r="P40" s="51">
        <f t="shared" si="3"/>
        <v>155991</v>
      </c>
      <c r="Q40" s="62">
        <f t="shared" si="3"/>
        <v>124494</v>
      </c>
    </row>
    <row r="41" spans="1:17" ht="21" customHeight="1">
      <c r="A41" s="32"/>
      <c r="B41" s="659" t="s">
        <v>394</v>
      </c>
      <c r="C41" s="660"/>
      <c r="D41" s="660"/>
      <c r="E41" s="660"/>
      <c r="F41" s="660"/>
      <c r="G41" s="660"/>
      <c r="H41" s="660"/>
      <c r="I41" s="660"/>
      <c r="J41" s="661"/>
      <c r="K41" s="48">
        <v>5140495220</v>
      </c>
      <c r="L41" s="49">
        <v>8</v>
      </c>
      <c r="M41" s="49">
        <v>1</v>
      </c>
      <c r="N41" s="50">
        <v>0</v>
      </c>
      <c r="O41" s="51">
        <f t="shared" si="3"/>
        <v>915008.95</v>
      </c>
      <c r="P41" s="51">
        <f t="shared" si="3"/>
        <v>155991</v>
      </c>
      <c r="Q41" s="62">
        <f t="shared" si="3"/>
        <v>124494</v>
      </c>
    </row>
    <row r="42" spans="1:17" ht="24" customHeight="1">
      <c r="A42" s="662" t="s">
        <v>320</v>
      </c>
      <c r="B42" s="663"/>
      <c r="C42" s="663"/>
      <c r="D42" s="663"/>
      <c r="E42" s="663"/>
      <c r="F42" s="663"/>
      <c r="G42" s="663"/>
      <c r="H42" s="663"/>
      <c r="I42" s="663"/>
      <c r="J42" s="663"/>
      <c r="K42" s="48">
        <v>5140495220</v>
      </c>
      <c r="L42" s="49">
        <v>8</v>
      </c>
      <c r="M42" s="49">
        <v>1</v>
      </c>
      <c r="N42" s="50">
        <v>240</v>
      </c>
      <c r="O42" s="51">
        <f>'прил 8'!Q120</f>
        <v>915008.95</v>
      </c>
      <c r="P42" s="51">
        <v>155991</v>
      </c>
      <c r="Q42" s="62">
        <v>124494</v>
      </c>
    </row>
    <row r="43" spans="1:17" ht="38.450000000000003" customHeight="1">
      <c r="A43" s="662" t="s">
        <v>356</v>
      </c>
      <c r="B43" s="663"/>
      <c r="C43" s="663"/>
      <c r="D43" s="663"/>
      <c r="E43" s="663"/>
      <c r="F43" s="663"/>
      <c r="G43" s="663"/>
      <c r="H43" s="663"/>
      <c r="I43" s="663"/>
      <c r="J43" s="663"/>
      <c r="K43" s="57" t="s">
        <v>357</v>
      </c>
      <c r="L43" s="49">
        <v>0</v>
      </c>
      <c r="M43" s="49">
        <v>0</v>
      </c>
      <c r="N43" s="50">
        <v>0</v>
      </c>
      <c r="O43" s="51">
        <f t="shared" ref="O43:Q45" si="4">O44</f>
        <v>1112400</v>
      </c>
      <c r="P43" s="51">
        <f t="shared" si="4"/>
        <v>1362400</v>
      </c>
      <c r="Q43" s="62">
        <f t="shared" si="4"/>
        <v>1362400</v>
      </c>
    </row>
    <row r="44" spans="1:17" ht="24" customHeight="1">
      <c r="A44" s="32"/>
      <c r="B44" s="35"/>
      <c r="C44" s="663" t="s">
        <v>353</v>
      </c>
      <c r="D44" s="663"/>
      <c r="E44" s="663"/>
      <c r="F44" s="663"/>
      <c r="G44" s="663"/>
      <c r="H44" s="663"/>
      <c r="I44" s="663"/>
      <c r="J44" s="663"/>
      <c r="K44" s="57" t="s">
        <v>357</v>
      </c>
      <c r="L44" s="49">
        <v>8</v>
      </c>
      <c r="M44" s="49">
        <v>0</v>
      </c>
      <c r="N44" s="50">
        <v>0</v>
      </c>
      <c r="O44" s="51">
        <f t="shared" si="4"/>
        <v>1112400</v>
      </c>
      <c r="P44" s="51">
        <f t="shared" si="4"/>
        <v>1362400</v>
      </c>
      <c r="Q44" s="62">
        <f t="shared" si="4"/>
        <v>1362400</v>
      </c>
    </row>
    <row r="45" spans="1:17" ht="24" customHeight="1">
      <c r="A45" s="32"/>
      <c r="B45" s="659" t="s">
        <v>394</v>
      </c>
      <c r="C45" s="660"/>
      <c r="D45" s="660"/>
      <c r="E45" s="660"/>
      <c r="F45" s="660"/>
      <c r="G45" s="660"/>
      <c r="H45" s="660"/>
      <c r="I45" s="660"/>
      <c r="J45" s="661"/>
      <c r="K45" s="57" t="s">
        <v>357</v>
      </c>
      <c r="L45" s="49">
        <v>8</v>
      </c>
      <c r="M45" s="49">
        <v>1</v>
      </c>
      <c r="N45" s="50">
        <v>0</v>
      </c>
      <c r="O45" s="51">
        <f t="shared" si="4"/>
        <v>1112400</v>
      </c>
      <c r="P45" s="51">
        <f t="shared" si="4"/>
        <v>1362400</v>
      </c>
      <c r="Q45" s="62">
        <f t="shared" si="4"/>
        <v>1362400</v>
      </c>
    </row>
    <row r="46" spans="1:17" ht="24" customHeight="1">
      <c r="A46" s="662" t="s">
        <v>260</v>
      </c>
      <c r="B46" s="663"/>
      <c r="C46" s="663"/>
      <c r="D46" s="663"/>
      <c r="E46" s="663"/>
      <c r="F46" s="663"/>
      <c r="G46" s="663"/>
      <c r="H46" s="663"/>
      <c r="I46" s="663"/>
      <c r="J46" s="663"/>
      <c r="K46" s="57" t="s">
        <v>357</v>
      </c>
      <c r="L46" s="49">
        <v>8</v>
      </c>
      <c r="M46" s="49">
        <v>1</v>
      </c>
      <c r="N46" s="50">
        <v>540</v>
      </c>
      <c r="O46" s="51">
        <v>1112400</v>
      </c>
      <c r="P46" s="51">
        <v>1362400</v>
      </c>
      <c r="Q46" s="62">
        <v>1362400</v>
      </c>
    </row>
    <row r="47" spans="1:17" ht="34.9" customHeight="1">
      <c r="A47" s="34"/>
      <c r="B47" s="35"/>
      <c r="C47" s="659" t="s">
        <v>358</v>
      </c>
      <c r="D47" s="660"/>
      <c r="E47" s="660"/>
      <c r="F47" s="660"/>
      <c r="G47" s="660"/>
      <c r="H47" s="660"/>
      <c r="I47" s="660"/>
      <c r="J47" s="661"/>
      <c r="K47" s="57" t="s">
        <v>359</v>
      </c>
      <c r="L47" s="49">
        <v>0</v>
      </c>
      <c r="M47" s="49">
        <v>0</v>
      </c>
      <c r="N47" s="50">
        <v>0</v>
      </c>
      <c r="O47" s="51">
        <f>O50</f>
        <v>310000</v>
      </c>
      <c r="P47" s="51">
        <f>P50</f>
        <v>0</v>
      </c>
      <c r="Q47" s="62">
        <f>Q50</f>
        <v>0</v>
      </c>
    </row>
    <row r="48" spans="1:17" ht="21.6" customHeight="1">
      <c r="A48" s="32"/>
      <c r="B48" s="35"/>
      <c r="C48" s="663" t="s">
        <v>353</v>
      </c>
      <c r="D48" s="663"/>
      <c r="E48" s="663"/>
      <c r="F48" s="663"/>
      <c r="G48" s="663"/>
      <c r="H48" s="663"/>
      <c r="I48" s="663"/>
      <c r="J48" s="663"/>
      <c r="K48" s="57" t="s">
        <v>359</v>
      </c>
      <c r="L48" s="49">
        <v>8</v>
      </c>
      <c r="M48" s="49">
        <v>0</v>
      </c>
      <c r="N48" s="50">
        <v>0</v>
      </c>
      <c r="O48" s="51">
        <f>O50</f>
        <v>310000</v>
      </c>
      <c r="P48" s="51">
        <v>0</v>
      </c>
      <c r="Q48" s="62">
        <v>0</v>
      </c>
    </row>
    <row r="49" spans="1:17" ht="21.6" customHeight="1">
      <c r="A49" s="32"/>
      <c r="B49" s="659" t="s">
        <v>394</v>
      </c>
      <c r="C49" s="660"/>
      <c r="D49" s="660"/>
      <c r="E49" s="660"/>
      <c r="F49" s="660"/>
      <c r="G49" s="660"/>
      <c r="H49" s="660"/>
      <c r="I49" s="660"/>
      <c r="J49" s="661"/>
      <c r="K49" s="57" t="s">
        <v>359</v>
      </c>
      <c r="L49" s="49">
        <v>8</v>
      </c>
      <c r="M49" s="49">
        <v>1</v>
      </c>
      <c r="N49" s="50">
        <v>0</v>
      </c>
      <c r="O49" s="51">
        <f>O50</f>
        <v>310000</v>
      </c>
      <c r="P49" s="51">
        <v>0</v>
      </c>
      <c r="Q49" s="62">
        <v>0</v>
      </c>
    </row>
    <row r="50" spans="1:17" ht="21.6" customHeight="1">
      <c r="A50" s="669" t="s">
        <v>260</v>
      </c>
      <c r="B50" s="660"/>
      <c r="C50" s="660"/>
      <c r="D50" s="660"/>
      <c r="E50" s="660"/>
      <c r="F50" s="660"/>
      <c r="G50" s="660"/>
      <c r="H50" s="660"/>
      <c r="I50" s="660"/>
      <c r="J50" s="661"/>
      <c r="K50" s="57" t="s">
        <v>359</v>
      </c>
      <c r="L50" s="49">
        <v>8</v>
      </c>
      <c r="M50" s="49">
        <v>1</v>
      </c>
      <c r="N50" s="50">
        <v>540</v>
      </c>
      <c r="O50" s="51">
        <v>310000</v>
      </c>
      <c r="P50" s="51">
        <v>0</v>
      </c>
      <c r="Q50" s="62">
        <v>0</v>
      </c>
    </row>
    <row r="51" spans="1:17" ht="25.9" customHeight="1">
      <c r="A51" s="36"/>
      <c r="B51" s="657" t="s">
        <v>372</v>
      </c>
      <c r="C51" s="657"/>
      <c r="D51" s="657"/>
      <c r="E51" s="657"/>
      <c r="F51" s="657"/>
      <c r="G51" s="657"/>
      <c r="H51" s="657"/>
      <c r="I51" s="657"/>
      <c r="J51" s="657"/>
      <c r="K51" s="44">
        <v>5140500000</v>
      </c>
      <c r="L51" s="45">
        <v>0</v>
      </c>
      <c r="M51" s="45">
        <v>0</v>
      </c>
      <c r="N51" s="46">
        <v>0</v>
      </c>
      <c r="O51" s="47">
        <f>O52+O56+O67+O62+O71+O75+O79</f>
        <v>2939334.89</v>
      </c>
      <c r="P51" s="47">
        <f>P52+P56+P67+P62+P71+P75+P79</f>
        <v>2079934</v>
      </c>
      <c r="Q51" s="61">
        <f>Q52+Q56+Q67+Q62+Q71+Q75+Q79</f>
        <v>2095956</v>
      </c>
    </row>
    <row r="52" spans="1:17">
      <c r="A52" s="664" t="s">
        <v>317</v>
      </c>
      <c r="B52" s="665"/>
      <c r="C52" s="665"/>
      <c r="D52" s="665"/>
      <c r="E52" s="665"/>
      <c r="F52" s="665"/>
      <c r="G52" s="665"/>
      <c r="H52" s="665"/>
      <c r="I52" s="665"/>
      <c r="J52" s="665"/>
      <c r="K52" s="48">
        <v>5140510010</v>
      </c>
      <c r="L52" s="49">
        <v>0</v>
      </c>
      <c r="M52" s="49">
        <v>0</v>
      </c>
      <c r="N52" s="50">
        <v>0</v>
      </c>
      <c r="O52" s="51">
        <f>O53</f>
        <v>753985.96000000008</v>
      </c>
      <c r="P52" s="51">
        <f t="shared" ref="P52:Q54" si="5">P53</f>
        <v>650000</v>
      </c>
      <c r="Q52" s="62">
        <f t="shared" si="5"/>
        <v>650000</v>
      </c>
    </row>
    <row r="53" spans="1:17">
      <c r="A53" s="664" t="s">
        <v>313</v>
      </c>
      <c r="B53" s="665"/>
      <c r="C53" s="665"/>
      <c r="D53" s="665"/>
      <c r="E53" s="665"/>
      <c r="F53" s="665"/>
      <c r="G53" s="665"/>
      <c r="H53" s="665"/>
      <c r="I53" s="665"/>
      <c r="J53" s="665"/>
      <c r="K53" s="48">
        <v>5140510010</v>
      </c>
      <c r="L53" s="49">
        <v>1</v>
      </c>
      <c r="M53" s="49">
        <v>0</v>
      </c>
      <c r="N53" s="50">
        <v>0</v>
      </c>
      <c r="O53" s="51">
        <f>O54</f>
        <v>753985.96000000008</v>
      </c>
      <c r="P53" s="51">
        <f t="shared" si="5"/>
        <v>650000</v>
      </c>
      <c r="Q53" s="62">
        <f t="shared" si="5"/>
        <v>650000</v>
      </c>
    </row>
    <row r="54" spans="1:17" ht="20.45" customHeight="1">
      <c r="A54" s="664" t="s">
        <v>279</v>
      </c>
      <c r="B54" s="665"/>
      <c r="C54" s="665"/>
      <c r="D54" s="665"/>
      <c r="E54" s="665"/>
      <c r="F54" s="665"/>
      <c r="G54" s="665"/>
      <c r="H54" s="665"/>
      <c r="I54" s="665"/>
      <c r="J54" s="665"/>
      <c r="K54" s="48">
        <v>5140510010</v>
      </c>
      <c r="L54" s="49">
        <v>1</v>
      </c>
      <c r="M54" s="49">
        <v>2</v>
      </c>
      <c r="N54" s="50">
        <v>0</v>
      </c>
      <c r="O54" s="51">
        <f>O55</f>
        <v>753985.96000000008</v>
      </c>
      <c r="P54" s="51">
        <f t="shared" si="5"/>
        <v>650000</v>
      </c>
      <c r="Q54" s="62">
        <f t="shared" si="5"/>
        <v>650000</v>
      </c>
    </row>
    <row r="55" spans="1:17" ht="22.9" customHeight="1">
      <c r="A55" s="664" t="s">
        <v>318</v>
      </c>
      <c r="B55" s="665"/>
      <c r="C55" s="665"/>
      <c r="D55" s="665"/>
      <c r="E55" s="665"/>
      <c r="F55" s="665"/>
      <c r="G55" s="665"/>
      <c r="H55" s="665"/>
      <c r="I55" s="665"/>
      <c r="J55" s="665"/>
      <c r="K55" s="48">
        <v>5140510010</v>
      </c>
      <c r="L55" s="49">
        <v>1</v>
      </c>
      <c r="M55" s="49">
        <v>2</v>
      </c>
      <c r="N55" s="50">
        <v>120</v>
      </c>
      <c r="O55" s="51">
        <f>'прил 8'!Q19</f>
        <v>753985.96000000008</v>
      </c>
      <c r="P55" s="51">
        <v>650000</v>
      </c>
      <c r="Q55" s="62">
        <v>650000</v>
      </c>
    </row>
    <row r="56" spans="1:17">
      <c r="A56" s="664" t="s">
        <v>319</v>
      </c>
      <c r="B56" s="665"/>
      <c r="C56" s="665"/>
      <c r="D56" s="665"/>
      <c r="E56" s="665"/>
      <c r="F56" s="665"/>
      <c r="G56" s="665"/>
      <c r="H56" s="665"/>
      <c r="I56" s="665"/>
      <c r="J56" s="665"/>
      <c r="K56" s="48">
        <v>5140510020</v>
      </c>
      <c r="L56" s="49">
        <v>0</v>
      </c>
      <c r="M56" s="49">
        <v>0</v>
      </c>
      <c r="N56" s="50">
        <v>0</v>
      </c>
      <c r="O56" s="51">
        <f t="shared" ref="O56:Q57" si="6">O57</f>
        <v>1651957.08</v>
      </c>
      <c r="P56" s="51">
        <f t="shared" si="6"/>
        <v>881000</v>
      </c>
      <c r="Q56" s="62">
        <f>Q57</f>
        <v>881000</v>
      </c>
    </row>
    <row r="57" spans="1:17">
      <c r="A57" s="664" t="s">
        <v>313</v>
      </c>
      <c r="B57" s="665"/>
      <c r="C57" s="665"/>
      <c r="D57" s="665"/>
      <c r="E57" s="665"/>
      <c r="F57" s="665"/>
      <c r="G57" s="665"/>
      <c r="H57" s="665"/>
      <c r="I57" s="665"/>
      <c r="J57" s="665"/>
      <c r="K57" s="48">
        <v>5140510020</v>
      </c>
      <c r="L57" s="49">
        <v>1</v>
      </c>
      <c r="M57" s="49">
        <v>0</v>
      </c>
      <c r="N57" s="50">
        <v>0</v>
      </c>
      <c r="O57" s="51">
        <f t="shared" si="6"/>
        <v>1651957.08</v>
      </c>
      <c r="P57" s="51">
        <f t="shared" si="6"/>
        <v>881000</v>
      </c>
      <c r="Q57" s="62">
        <f t="shared" si="6"/>
        <v>881000</v>
      </c>
    </row>
    <row r="58" spans="1:17" ht="28.15" customHeight="1">
      <c r="A58" s="664" t="s">
        <v>281</v>
      </c>
      <c r="B58" s="665"/>
      <c r="C58" s="665"/>
      <c r="D58" s="665"/>
      <c r="E58" s="665"/>
      <c r="F58" s="665"/>
      <c r="G58" s="665"/>
      <c r="H58" s="665"/>
      <c r="I58" s="665"/>
      <c r="J58" s="665"/>
      <c r="K58" s="48">
        <v>5140510020</v>
      </c>
      <c r="L58" s="49">
        <v>1</v>
      </c>
      <c r="M58" s="49">
        <v>4</v>
      </c>
      <c r="N58" s="50">
        <v>0</v>
      </c>
      <c r="O58" s="51">
        <f>O59+O60+O61</f>
        <v>1651957.08</v>
      </c>
      <c r="P58" s="51">
        <f>P59+P60+P61</f>
        <v>881000</v>
      </c>
      <c r="Q58" s="62">
        <f>Q59+Q60+Q61</f>
        <v>881000</v>
      </c>
    </row>
    <row r="59" spans="1:17" ht="26.45" customHeight="1">
      <c r="A59" s="664" t="s">
        <v>318</v>
      </c>
      <c r="B59" s="665"/>
      <c r="C59" s="665"/>
      <c r="D59" s="665"/>
      <c r="E59" s="665"/>
      <c r="F59" s="665"/>
      <c r="G59" s="665"/>
      <c r="H59" s="665"/>
      <c r="I59" s="665"/>
      <c r="J59" s="665"/>
      <c r="K59" s="48">
        <v>5140510020</v>
      </c>
      <c r="L59" s="49">
        <v>1</v>
      </c>
      <c r="M59" s="49">
        <v>4</v>
      </c>
      <c r="N59" s="50">
        <v>120</v>
      </c>
      <c r="O59" s="51">
        <f>'прил 8'!Q27</f>
        <v>953328.15</v>
      </c>
      <c r="P59" s="51">
        <v>830000</v>
      </c>
      <c r="Q59" s="62">
        <v>830000</v>
      </c>
    </row>
    <row r="60" spans="1:17" ht="19.899999999999999" customHeight="1">
      <c r="A60" s="664" t="s">
        <v>320</v>
      </c>
      <c r="B60" s="665"/>
      <c r="C60" s="665"/>
      <c r="D60" s="665"/>
      <c r="E60" s="665"/>
      <c r="F60" s="665"/>
      <c r="G60" s="665"/>
      <c r="H60" s="665"/>
      <c r="I60" s="665"/>
      <c r="J60" s="665"/>
      <c r="K60" s="48">
        <v>5140510020</v>
      </c>
      <c r="L60" s="49">
        <v>1</v>
      </c>
      <c r="M60" s="49">
        <v>4</v>
      </c>
      <c r="N60" s="50">
        <v>240</v>
      </c>
      <c r="O60" s="51">
        <f>'прил 8'!Q30</f>
        <v>698628.76</v>
      </c>
      <c r="P60" s="51">
        <v>50000</v>
      </c>
      <c r="Q60" s="62">
        <v>50000</v>
      </c>
    </row>
    <row r="61" spans="1:17">
      <c r="A61" s="664" t="s">
        <v>321</v>
      </c>
      <c r="B61" s="665"/>
      <c r="C61" s="665"/>
      <c r="D61" s="665"/>
      <c r="E61" s="665"/>
      <c r="F61" s="665"/>
      <c r="G61" s="665"/>
      <c r="H61" s="665"/>
      <c r="I61" s="665"/>
      <c r="J61" s="665"/>
      <c r="K61" s="48">
        <v>5140510020</v>
      </c>
      <c r="L61" s="49">
        <v>1</v>
      </c>
      <c r="M61" s="49">
        <v>4</v>
      </c>
      <c r="N61" s="50">
        <v>850</v>
      </c>
      <c r="O61" s="51">
        <f>'прил 8'!Q32</f>
        <v>0.17</v>
      </c>
      <c r="P61" s="51">
        <v>1000</v>
      </c>
      <c r="Q61" s="62">
        <v>1000</v>
      </c>
    </row>
    <row r="62" spans="1:17" ht="28.9" customHeight="1">
      <c r="A62" s="32"/>
      <c r="B62" s="33"/>
      <c r="C62" s="663" t="s">
        <v>333</v>
      </c>
      <c r="D62" s="663"/>
      <c r="E62" s="663"/>
      <c r="F62" s="663"/>
      <c r="G62" s="663"/>
      <c r="H62" s="663"/>
      <c r="I62" s="663"/>
      <c r="J62" s="663"/>
      <c r="K62" s="48">
        <v>5140551180</v>
      </c>
      <c r="L62" s="49">
        <v>0</v>
      </c>
      <c r="M62" s="49">
        <v>0</v>
      </c>
      <c r="N62" s="50">
        <v>0</v>
      </c>
      <c r="O62" s="51">
        <f t="shared" ref="O62:Q63" si="7">O63</f>
        <v>154411.85</v>
      </c>
      <c r="P62" s="51">
        <f t="shared" si="7"/>
        <v>170100</v>
      </c>
      <c r="Q62" s="62">
        <f t="shared" si="7"/>
        <v>186300</v>
      </c>
    </row>
    <row r="63" spans="1:17" ht="16.149999999999999" customHeight="1">
      <c r="A63" s="662" t="s">
        <v>332</v>
      </c>
      <c r="B63" s="663"/>
      <c r="C63" s="663"/>
      <c r="D63" s="663"/>
      <c r="E63" s="663"/>
      <c r="F63" s="663"/>
      <c r="G63" s="663"/>
      <c r="H63" s="663"/>
      <c r="I63" s="663"/>
      <c r="J63" s="663"/>
      <c r="K63" s="48">
        <v>5140551180</v>
      </c>
      <c r="L63" s="49">
        <v>2</v>
      </c>
      <c r="M63" s="49">
        <v>0</v>
      </c>
      <c r="N63" s="50">
        <v>0</v>
      </c>
      <c r="O63" s="51">
        <f t="shared" si="7"/>
        <v>154411.85</v>
      </c>
      <c r="P63" s="51">
        <f t="shared" si="7"/>
        <v>170100</v>
      </c>
      <c r="Q63" s="62">
        <f t="shared" si="7"/>
        <v>186300</v>
      </c>
    </row>
    <row r="64" spans="1:17" ht="16.149999999999999" customHeight="1">
      <c r="A64" s="662" t="s">
        <v>290</v>
      </c>
      <c r="B64" s="663"/>
      <c r="C64" s="663"/>
      <c r="D64" s="663"/>
      <c r="E64" s="663"/>
      <c r="F64" s="663"/>
      <c r="G64" s="663"/>
      <c r="H64" s="663"/>
      <c r="I64" s="663"/>
      <c r="J64" s="663"/>
      <c r="K64" s="48">
        <v>5140551180</v>
      </c>
      <c r="L64" s="49">
        <v>2</v>
      </c>
      <c r="M64" s="49">
        <v>3</v>
      </c>
      <c r="N64" s="50">
        <v>0</v>
      </c>
      <c r="O64" s="51">
        <f>O65+O66</f>
        <v>154411.85</v>
      </c>
      <c r="P64" s="51">
        <f>P65+P66</f>
        <v>170100</v>
      </c>
      <c r="Q64" s="62">
        <f>Q65+Q66</f>
        <v>186300</v>
      </c>
    </row>
    <row r="65" spans="1:17" ht="22.15" customHeight="1">
      <c r="A65" s="664" t="s">
        <v>318</v>
      </c>
      <c r="B65" s="665"/>
      <c r="C65" s="665"/>
      <c r="D65" s="665"/>
      <c r="E65" s="665"/>
      <c r="F65" s="665"/>
      <c r="G65" s="665"/>
      <c r="H65" s="665"/>
      <c r="I65" s="665"/>
      <c r="J65" s="665"/>
      <c r="K65" s="48">
        <v>5140551180</v>
      </c>
      <c r="L65" s="49">
        <v>2</v>
      </c>
      <c r="M65" s="49">
        <v>3</v>
      </c>
      <c r="N65" s="50">
        <v>120</v>
      </c>
      <c r="O65" s="51">
        <f>'прил 8'!Q63</f>
        <v>149391.88</v>
      </c>
      <c r="P65" s="51">
        <v>169000</v>
      </c>
      <c r="Q65" s="62">
        <v>185000</v>
      </c>
    </row>
    <row r="66" spans="1:17" ht="23.45" customHeight="1">
      <c r="A66" s="664" t="s">
        <v>320</v>
      </c>
      <c r="B66" s="665"/>
      <c r="C66" s="665"/>
      <c r="D66" s="665"/>
      <c r="E66" s="665"/>
      <c r="F66" s="665"/>
      <c r="G66" s="665"/>
      <c r="H66" s="665"/>
      <c r="I66" s="665"/>
      <c r="J66" s="665"/>
      <c r="K66" s="48">
        <v>5140551180</v>
      </c>
      <c r="L66" s="49">
        <v>2</v>
      </c>
      <c r="M66" s="49">
        <v>3</v>
      </c>
      <c r="N66" s="50">
        <v>240</v>
      </c>
      <c r="O66" s="51">
        <f>'прил 8'!Q66</f>
        <v>5019.97</v>
      </c>
      <c r="P66" s="51">
        <v>1100</v>
      </c>
      <c r="Q66" s="62">
        <v>1300</v>
      </c>
    </row>
    <row r="67" spans="1:17">
      <c r="A67" s="664" t="s">
        <v>331</v>
      </c>
      <c r="B67" s="665"/>
      <c r="C67" s="665"/>
      <c r="D67" s="665"/>
      <c r="E67" s="665"/>
      <c r="F67" s="665"/>
      <c r="G67" s="665"/>
      <c r="H67" s="665"/>
      <c r="I67" s="665"/>
      <c r="J67" s="665"/>
      <c r="K67" s="52">
        <v>5140595100</v>
      </c>
      <c r="L67" s="49">
        <v>0</v>
      </c>
      <c r="M67" s="49">
        <v>0</v>
      </c>
      <c r="N67" s="50">
        <v>0</v>
      </c>
      <c r="O67" s="51">
        <f>O68</f>
        <v>1548</v>
      </c>
      <c r="P67" s="51">
        <f>P68</f>
        <v>1548</v>
      </c>
      <c r="Q67" s="62">
        <f>Q68</f>
        <v>1548</v>
      </c>
    </row>
    <row r="68" spans="1:17">
      <c r="A68" s="664" t="s">
        <v>313</v>
      </c>
      <c r="B68" s="665"/>
      <c r="C68" s="665"/>
      <c r="D68" s="665"/>
      <c r="E68" s="665"/>
      <c r="F68" s="665"/>
      <c r="G68" s="665"/>
      <c r="H68" s="665"/>
      <c r="I68" s="665"/>
      <c r="J68" s="665"/>
      <c r="K68" s="52">
        <v>5140595100</v>
      </c>
      <c r="L68" s="49">
        <v>1</v>
      </c>
      <c r="M68" s="49">
        <v>0</v>
      </c>
      <c r="N68" s="50">
        <v>0</v>
      </c>
      <c r="O68" s="51">
        <f>O70</f>
        <v>1548</v>
      </c>
      <c r="P68" s="51">
        <f>P70</f>
        <v>1548</v>
      </c>
      <c r="Q68" s="62">
        <f>Q70</f>
        <v>1548</v>
      </c>
    </row>
    <row r="69" spans="1:17">
      <c r="A69" s="664" t="s">
        <v>287</v>
      </c>
      <c r="B69" s="665"/>
      <c r="C69" s="665"/>
      <c r="D69" s="665"/>
      <c r="E69" s="665"/>
      <c r="F69" s="665"/>
      <c r="G69" s="665"/>
      <c r="H69" s="665"/>
      <c r="I69" s="665"/>
      <c r="J69" s="665"/>
      <c r="K69" s="52">
        <v>5140595100</v>
      </c>
      <c r="L69" s="49">
        <v>1</v>
      </c>
      <c r="M69" s="49">
        <v>13</v>
      </c>
      <c r="N69" s="50">
        <v>0</v>
      </c>
      <c r="O69" s="51">
        <f>O70</f>
        <v>1548</v>
      </c>
      <c r="P69" s="51">
        <f>P70</f>
        <v>1548</v>
      </c>
      <c r="Q69" s="62">
        <f>Q70</f>
        <v>1548</v>
      </c>
    </row>
    <row r="70" spans="1:17">
      <c r="A70" s="669" t="s">
        <v>321</v>
      </c>
      <c r="B70" s="660"/>
      <c r="C70" s="660"/>
      <c r="D70" s="660"/>
      <c r="E70" s="660"/>
      <c r="F70" s="660"/>
      <c r="G70" s="660"/>
      <c r="H70" s="660"/>
      <c r="I70" s="660"/>
      <c r="J70" s="661"/>
      <c r="K70" s="52">
        <v>5140595100</v>
      </c>
      <c r="L70" s="49">
        <v>1</v>
      </c>
      <c r="M70" s="49">
        <v>13</v>
      </c>
      <c r="N70" s="50">
        <v>850</v>
      </c>
      <c r="O70" s="51">
        <v>1548</v>
      </c>
      <c r="P70" s="51">
        <v>1548</v>
      </c>
      <c r="Q70" s="62">
        <v>1548</v>
      </c>
    </row>
    <row r="71" spans="1:17" ht="42" customHeight="1">
      <c r="A71" s="664" t="s">
        <v>322</v>
      </c>
      <c r="B71" s="665"/>
      <c r="C71" s="665"/>
      <c r="D71" s="665"/>
      <c r="E71" s="665"/>
      <c r="F71" s="665"/>
      <c r="G71" s="665"/>
      <c r="H71" s="665"/>
      <c r="I71" s="665"/>
      <c r="J71" s="665"/>
      <c r="K71" s="52" t="s">
        <v>323</v>
      </c>
      <c r="L71" s="49">
        <v>0</v>
      </c>
      <c r="M71" s="49">
        <v>0</v>
      </c>
      <c r="N71" s="50">
        <v>0</v>
      </c>
      <c r="O71" s="51">
        <f t="shared" ref="O71:Q73" si="8">O72</f>
        <v>25900</v>
      </c>
      <c r="P71" s="51">
        <f t="shared" si="8"/>
        <v>25900</v>
      </c>
      <c r="Q71" s="62">
        <f t="shared" si="8"/>
        <v>25900</v>
      </c>
    </row>
    <row r="72" spans="1:17">
      <c r="A72" s="664" t="s">
        <v>313</v>
      </c>
      <c r="B72" s="665"/>
      <c r="C72" s="665"/>
      <c r="D72" s="665"/>
      <c r="E72" s="665"/>
      <c r="F72" s="665"/>
      <c r="G72" s="665"/>
      <c r="H72" s="665"/>
      <c r="I72" s="665"/>
      <c r="J72" s="665"/>
      <c r="K72" s="52" t="s">
        <v>323</v>
      </c>
      <c r="L72" s="49">
        <v>1</v>
      </c>
      <c r="M72" s="49">
        <v>0</v>
      </c>
      <c r="N72" s="50">
        <v>0</v>
      </c>
      <c r="O72" s="51">
        <f t="shared" si="8"/>
        <v>25900</v>
      </c>
      <c r="P72" s="51">
        <f t="shared" si="8"/>
        <v>25900</v>
      </c>
      <c r="Q72" s="62">
        <f t="shared" si="8"/>
        <v>25900</v>
      </c>
    </row>
    <row r="73" spans="1:17" ht="34.9" customHeight="1">
      <c r="A73" s="669" t="s">
        <v>281</v>
      </c>
      <c r="B73" s="660"/>
      <c r="C73" s="660"/>
      <c r="D73" s="660"/>
      <c r="E73" s="660"/>
      <c r="F73" s="660"/>
      <c r="G73" s="660"/>
      <c r="H73" s="660"/>
      <c r="I73" s="660"/>
      <c r="J73" s="661"/>
      <c r="K73" s="52" t="s">
        <v>323</v>
      </c>
      <c r="L73" s="49">
        <v>1</v>
      </c>
      <c r="M73" s="49">
        <v>4</v>
      </c>
      <c r="N73" s="50">
        <v>0</v>
      </c>
      <c r="O73" s="51">
        <f t="shared" si="8"/>
        <v>25900</v>
      </c>
      <c r="P73" s="51">
        <f t="shared" si="8"/>
        <v>25900</v>
      </c>
      <c r="Q73" s="62">
        <f t="shared" si="8"/>
        <v>25900</v>
      </c>
    </row>
    <row r="74" spans="1:17" ht="15" customHeight="1">
      <c r="A74" s="664" t="s">
        <v>260</v>
      </c>
      <c r="B74" s="665"/>
      <c r="C74" s="665"/>
      <c r="D74" s="665"/>
      <c r="E74" s="665"/>
      <c r="F74" s="665"/>
      <c r="G74" s="665"/>
      <c r="H74" s="665"/>
      <c r="I74" s="665"/>
      <c r="J74" s="665"/>
      <c r="K74" s="52" t="s">
        <v>323</v>
      </c>
      <c r="L74" s="49">
        <v>1</v>
      </c>
      <c r="M74" s="49">
        <v>4</v>
      </c>
      <c r="N74" s="50">
        <v>540</v>
      </c>
      <c r="O74" s="51">
        <v>25900</v>
      </c>
      <c r="P74" s="51">
        <v>25900</v>
      </c>
      <c r="Q74" s="62">
        <v>25900</v>
      </c>
    </row>
    <row r="75" spans="1:17" ht="39" customHeight="1">
      <c r="A75" s="664" t="s">
        <v>326</v>
      </c>
      <c r="B75" s="665"/>
      <c r="C75" s="665"/>
      <c r="D75" s="665"/>
      <c r="E75" s="665"/>
      <c r="F75" s="665"/>
      <c r="G75" s="665"/>
      <c r="H75" s="665"/>
      <c r="I75" s="665"/>
      <c r="J75" s="665"/>
      <c r="K75" s="52" t="s">
        <v>327</v>
      </c>
      <c r="L75" s="49">
        <v>0</v>
      </c>
      <c r="M75" s="49">
        <v>0</v>
      </c>
      <c r="N75" s="50">
        <v>0</v>
      </c>
      <c r="O75" s="51">
        <f>O77</f>
        <v>14784</v>
      </c>
      <c r="P75" s="51">
        <f>P77</f>
        <v>14784</v>
      </c>
      <c r="Q75" s="62">
        <f>Q77</f>
        <v>14784</v>
      </c>
    </row>
    <row r="76" spans="1:17" ht="13.15" customHeight="1">
      <c r="A76" s="664" t="s">
        <v>313</v>
      </c>
      <c r="B76" s="665"/>
      <c r="C76" s="665"/>
      <c r="D76" s="665"/>
      <c r="E76" s="665"/>
      <c r="F76" s="665"/>
      <c r="G76" s="665"/>
      <c r="H76" s="665"/>
      <c r="I76" s="665"/>
      <c r="J76" s="665"/>
      <c r="K76" s="52" t="s">
        <v>327</v>
      </c>
      <c r="L76" s="49">
        <v>1</v>
      </c>
      <c r="M76" s="49">
        <v>0</v>
      </c>
      <c r="N76" s="50">
        <v>0</v>
      </c>
      <c r="O76" s="51">
        <f t="shared" ref="O76:Q77" si="9">O77</f>
        <v>14784</v>
      </c>
      <c r="P76" s="51">
        <f t="shared" si="9"/>
        <v>14784</v>
      </c>
      <c r="Q76" s="62">
        <f t="shared" si="9"/>
        <v>14784</v>
      </c>
    </row>
    <row r="77" spans="1:17" ht="24" customHeight="1">
      <c r="A77" s="671" t="s">
        <v>283</v>
      </c>
      <c r="B77" s="672"/>
      <c r="C77" s="672"/>
      <c r="D77" s="672"/>
      <c r="E77" s="672"/>
      <c r="F77" s="672"/>
      <c r="G77" s="672"/>
      <c r="H77" s="672"/>
      <c r="I77" s="672"/>
      <c r="J77" s="673"/>
      <c r="K77" s="52" t="s">
        <v>327</v>
      </c>
      <c r="L77" s="49">
        <v>1</v>
      </c>
      <c r="M77" s="49">
        <v>6</v>
      </c>
      <c r="N77" s="50">
        <v>0</v>
      </c>
      <c r="O77" s="51">
        <f t="shared" si="9"/>
        <v>14784</v>
      </c>
      <c r="P77" s="51">
        <f t="shared" si="9"/>
        <v>14784</v>
      </c>
      <c r="Q77" s="62">
        <f t="shared" si="9"/>
        <v>14784</v>
      </c>
    </row>
    <row r="78" spans="1:17" ht="13.15" customHeight="1">
      <c r="A78" s="664" t="s">
        <v>260</v>
      </c>
      <c r="B78" s="665"/>
      <c r="C78" s="665"/>
      <c r="D78" s="665"/>
      <c r="E78" s="665"/>
      <c r="F78" s="665"/>
      <c r="G78" s="665"/>
      <c r="H78" s="665"/>
      <c r="I78" s="665"/>
      <c r="J78" s="665"/>
      <c r="K78" s="52" t="s">
        <v>327</v>
      </c>
      <c r="L78" s="49">
        <v>1</v>
      </c>
      <c r="M78" s="49">
        <v>6</v>
      </c>
      <c r="N78" s="50">
        <v>540</v>
      </c>
      <c r="O78" s="51">
        <v>14784</v>
      </c>
      <c r="P78" s="51">
        <v>14784</v>
      </c>
      <c r="Q78" s="62">
        <v>14784</v>
      </c>
    </row>
    <row r="79" spans="1:17" ht="61.5" customHeight="1">
      <c r="A79" s="664" t="s">
        <v>324</v>
      </c>
      <c r="B79" s="665"/>
      <c r="C79" s="665"/>
      <c r="D79" s="665"/>
      <c r="E79" s="665"/>
      <c r="F79" s="665"/>
      <c r="G79" s="665"/>
      <c r="H79" s="665"/>
      <c r="I79" s="665"/>
      <c r="J79" s="665"/>
      <c r="K79" s="52" t="s">
        <v>325</v>
      </c>
      <c r="L79" s="49">
        <v>0</v>
      </c>
      <c r="M79" s="49">
        <v>0</v>
      </c>
      <c r="N79" s="50">
        <v>0</v>
      </c>
      <c r="O79" s="51">
        <f>O80</f>
        <v>336748</v>
      </c>
      <c r="P79" s="51">
        <f>P80</f>
        <v>336602</v>
      </c>
      <c r="Q79" s="62">
        <f>Q80</f>
        <v>336424</v>
      </c>
    </row>
    <row r="80" spans="1:17" ht="13.15" customHeight="1">
      <c r="A80" s="664" t="s">
        <v>313</v>
      </c>
      <c r="B80" s="665"/>
      <c r="C80" s="665"/>
      <c r="D80" s="665"/>
      <c r="E80" s="665"/>
      <c r="F80" s="665"/>
      <c r="G80" s="665"/>
      <c r="H80" s="665"/>
      <c r="I80" s="665"/>
      <c r="J80" s="665"/>
      <c r="K80" s="52" t="s">
        <v>325</v>
      </c>
      <c r="L80" s="49">
        <v>1</v>
      </c>
      <c r="M80" s="49">
        <v>0</v>
      </c>
      <c r="N80" s="50">
        <v>0</v>
      </c>
      <c r="O80" s="51">
        <f>O82</f>
        <v>336748</v>
      </c>
      <c r="P80" s="51">
        <f>P81</f>
        <v>336602</v>
      </c>
      <c r="Q80" s="62">
        <f>Q81</f>
        <v>336424</v>
      </c>
    </row>
    <row r="81" spans="1:17" ht="31.9" customHeight="1">
      <c r="A81" s="669" t="s">
        <v>281</v>
      </c>
      <c r="B81" s="660"/>
      <c r="C81" s="660"/>
      <c r="D81" s="660"/>
      <c r="E81" s="660"/>
      <c r="F81" s="660"/>
      <c r="G81" s="660"/>
      <c r="H81" s="660"/>
      <c r="I81" s="660"/>
      <c r="J81" s="661"/>
      <c r="K81" s="52" t="s">
        <v>325</v>
      </c>
      <c r="L81" s="49">
        <v>1</v>
      </c>
      <c r="M81" s="49">
        <v>4</v>
      </c>
      <c r="N81" s="50">
        <v>0</v>
      </c>
      <c r="O81" s="51">
        <f>O82</f>
        <v>336748</v>
      </c>
      <c r="P81" s="51">
        <f>P82</f>
        <v>336602</v>
      </c>
      <c r="Q81" s="62">
        <f>Q82</f>
        <v>336424</v>
      </c>
    </row>
    <row r="82" spans="1:17">
      <c r="A82" s="664" t="s">
        <v>260</v>
      </c>
      <c r="B82" s="665"/>
      <c r="C82" s="665"/>
      <c r="D82" s="665"/>
      <c r="E82" s="665"/>
      <c r="F82" s="665"/>
      <c r="G82" s="665"/>
      <c r="H82" s="665"/>
      <c r="I82" s="665"/>
      <c r="J82" s="665"/>
      <c r="K82" s="52" t="s">
        <v>325</v>
      </c>
      <c r="L82" s="49">
        <v>1</v>
      </c>
      <c r="M82" s="49">
        <v>4</v>
      </c>
      <c r="N82" s="50">
        <v>540</v>
      </c>
      <c r="O82" s="51">
        <v>336748</v>
      </c>
      <c r="P82" s="51">
        <v>336602</v>
      </c>
      <c r="Q82" s="62">
        <v>336424</v>
      </c>
    </row>
    <row r="83" spans="1:17" s="29" customFormat="1" ht="30" customHeight="1">
      <c r="A83" s="674" t="s">
        <v>347</v>
      </c>
      <c r="B83" s="675"/>
      <c r="C83" s="675"/>
      <c r="D83" s="675"/>
      <c r="E83" s="675"/>
      <c r="F83" s="675"/>
      <c r="G83" s="675"/>
      <c r="H83" s="675"/>
      <c r="I83" s="675"/>
      <c r="J83" s="675"/>
      <c r="K83" s="67" t="s">
        <v>348</v>
      </c>
      <c r="L83" s="68">
        <v>0</v>
      </c>
      <c r="M83" s="68">
        <v>0</v>
      </c>
      <c r="N83" s="69">
        <v>0</v>
      </c>
      <c r="O83" s="70">
        <f>O84+O89</f>
        <v>587843</v>
      </c>
      <c r="P83" s="70">
        <v>0</v>
      </c>
      <c r="Q83" s="85">
        <v>0</v>
      </c>
    </row>
    <row r="84" spans="1:17" ht="30" customHeight="1">
      <c r="A84" s="676" t="s">
        <v>349</v>
      </c>
      <c r="B84" s="677"/>
      <c r="C84" s="677"/>
      <c r="D84" s="677"/>
      <c r="E84" s="677"/>
      <c r="F84" s="677"/>
      <c r="G84" s="677"/>
      <c r="H84" s="677"/>
      <c r="I84" s="677"/>
      <c r="J84" s="677"/>
      <c r="K84" s="71" t="s">
        <v>350</v>
      </c>
      <c r="L84" s="72">
        <v>0</v>
      </c>
      <c r="M84" s="72">
        <v>0</v>
      </c>
      <c r="N84" s="73">
        <v>0</v>
      </c>
      <c r="O84" s="74">
        <f>O85</f>
        <v>435146</v>
      </c>
      <c r="P84" s="74">
        <v>0</v>
      </c>
      <c r="Q84" s="86">
        <v>0</v>
      </c>
    </row>
    <row r="85" spans="1:17" ht="15" customHeight="1">
      <c r="A85" s="678" t="s">
        <v>344</v>
      </c>
      <c r="B85" s="679"/>
      <c r="C85" s="679"/>
      <c r="D85" s="679"/>
      <c r="E85" s="679"/>
      <c r="F85" s="679"/>
      <c r="G85" s="679"/>
      <c r="H85" s="679"/>
      <c r="I85" s="679"/>
      <c r="J85" s="679"/>
      <c r="K85" s="71" t="s">
        <v>350</v>
      </c>
      <c r="L85" s="75">
        <v>5</v>
      </c>
      <c r="M85" s="75">
        <v>0</v>
      </c>
      <c r="N85" s="76">
        <v>0</v>
      </c>
      <c r="O85" s="77">
        <f>O86</f>
        <v>435146</v>
      </c>
      <c r="P85" s="77">
        <v>0</v>
      </c>
      <c r="Q85" s="87">
        <v>0</v>
      </c>
    </row>
    <row r="86" spans="1:17" ht="15" customHeight="1">
      <c r="A86" s="678" t="s">
        <v>304</v>
      </c>
      <c r="B86" s="679"/>
      <c r="C86" s="679"/>
      <c r="D86" s="679"/>
      <c r="E86" s="679"/>
      <c r="F86" s="679"/>
      <c r="G86" s="679"/>
      <c r="H86" s="679"/>
      <c r="I86" s="679"/>
      <c r="J86" s="679"/>
      <c r="K86" s="71" t="s">
        <v>350</v>
      </c>
      <c r="L86" s="75">
        <v>5</v>
      </c>
      <c r="M86" s="75">
        <v>3</v>
      </c>
      <c r="N86" s="76">
        <v>0</v>
      </c>
      <c r="O86" s="77">
        <f>O87</f>
        <v>435146</v>
      </c>
      <c r="P86" s="77">
        <v>0</v>
      </c>
      <c r="Q86" s="87">
        <v>0</v>
      </c>
    </row>
    <row r="87" spans="1:17" ht="28.5" customHeight="1">
      <c r="A87" s="680" t="s">
        <v>320</v>
      </c>
      <c r="B87" s="681"/>
      <c r="C87" s="681"/>
      <c r="D87" s="681"/>
      <c r="E87" s="681"/>
      <c r="F87" s="681"/>
      <c r="G87" s="681"/>
      <c r="H87" s="681"/>
      <c r="I87" s="681"/>
      <c r="J87" s="681"/>
      <c r="K87" s="71" t="s">
        <v>350</v>
      </c>
      <c r="L87" s="75">
        <v>5</v>
      </c>
      <c r="M87" s="75">
        <v>3</v>
      </c>
      <c r="N87" s="76">
        <v>240</v>
      </c>
      <c r="O87" s="77">
        <v>435146</v>
      </c>
      <c r="P87" s="77">
        <v>0</v>
      </c>
      <c r="Q87" s="87">
        <v>0</v>
      </c>
    </row>
    <row r="88" spans="1:17" ht="39" customHeight="1">
      <c r="A88" s="680" t="s">
        <v>351</v>
      </c>
      <c r="B88" s="681"/>
      <c r="C88" s="681"/>
      <c r="D88" s="681"/>
      <c r="E88" s="681"/>
      <c r="F88" s="681"/>
      <c r="G88" s="681"/>
      <c r="H88" s="681"/>
      <c r="I88" s="681"/>
      <c r="J88" s="681"/>
      <c r="K88" s="71" t="s">
        <v>352</v>
      </c>
      <c r="L88" s="75">
        <v>0</v>
      </c>
      <c r="M88" s="75">
        <v>0</v>
      </c>
      <c r="N88" s="76">
        <v>0</v>
      </c>
      <c r="O88" s="78">
        <f>O89</f>
        <v>152697</v>
      </c>
      <c r="P88" s="77">
        <v>0</v>
      </c>
      <c r="Q88" s="87">
        <v>0</v>
      </c>
    </row>
    <row r="89" spans="1:17" ht="15" customHeight="1">
      <c r="A89" s="678" t="s">
        <v>344</v>
      </c>
      <c r="B89" s="679"/>
      <c r="C89" s="679"/>
      <c r="D89" s="679"/>
      <c r="E89" s="679"/>
      <c r="F89" s="679"/>
      <c r="G89" s="679"/>
      <c r="H89" s="679"/>
      <c r="I89" s="679"/>
      <c r="J89" s="679"/>
      <c r="K89" s="71" t="s">
        <v>352</v>
      </c>
      <c r="L89" s="75">
        <v>5</v>
      </c>
      <c r="M89" s="75">
        <v>0</v>
      </c>
      <c r="N89" s="76">
        <v>0</v>
      </c>
      <c r="O89" s="77">
        <f>O90</f>
        <v>152697</v>
      </c>
      <c r="P89" s="77">
        <v>0</v>
      </c>
      <c r="Q89" s="87">
        <v>0</v>
      </c>
    </row>
    <row r="90" spans="1:17" ht="15" customHeight="1">
      <c r="A90" s="678" t="s">
        <v>304</v>
      </c>
      <c r="B90" s="679"/>
      <c r="C90" s="679"/>
      <c r="D90" s="679"/>
      <c r="E90" s="679"/>
      <c r="F90" s="679"/>
      <c r="G90" s="679"/>
      <c r="H90" s="679"/>
      <c r="I90" s="679"/>
      <c r="J90" s="679"/>
      <c r="K90" s="71" t="s">
        <v>352</v>
      </c>
      <c r="L90" s="75">
        <v>5</v>
      </c>
      <c r="M90" s="75">
        <v>3</v>
      </c>
      <c r="N90" s="76">
        <v>0</v>
      </c>
      <c r="O90" s="77">
        <f>O91</f>
        <v>152697</v>
      </c>
      <c r="P90" s="77">
        <v>0</v>
      </c>
      <c r="Q90" s="87">
        <v>0</v>
      </c>
    </row>
    <row r="91" spans="1:17" ht="28.5" customHeight="1">
      <c r="A91" s="680" t="s">
        <v>320</v>
      </c>
      <c r="B91" s="681"/>
      <c r="C91" s="681"/>
      <c r="D91" s="681"/>
      <c r="E91" s="681"/>
      <c r="F91" s="681"/>
      <c r="G91" s="681"/>
      <c r="H91" s="681"/>
      <c r="I91" s="681"/>
      <c r="J91" s="681"/>
      <c r="K91" s="71" t="s">
        <v>352</v>
      </c>
      <c r="L91" s="75">
        <v>5</v>
      </c>
      <c r="M91" s="75">
        <v>3</v>
      </c>
      <c r="N91" s="76">
        <v>240</v>
      </c>
      <c r="O91" s="78">
        <v>152697</v>
      </c>
      <c r="P91" s="77">
        <v>0</v>
      </c>
      <c r="Q91" s="87">
        <v>0</v>
      </c>
    </row>
    <row r="92" spans="1:17" ht="21" customHeight="1">
      <c r="A92" s="682" t="s">
        <v>395</v>
      </c>
      <c r="B92" s="683"/>
      <c r="C92" s="683"/>
      <c r="D92" s="683"/>
      <c r="E92" s="683"/>
      <c r="F92" s="683"/>
      <c r="G92" s="683"/>
      <c r="H92" s="683"/>
      <c r="I92" s="683"/>
      <c r="J92" s="684"/>
      <c r="K92" s="79">
        <v>7700000000</v>
      </c>
      <c r="L92" s="68">
        <v>0</v>
      </c>
      <c r="M92" s="68">
        <v>0</v>
      </c>
      <c r="N92" s="69">
        <v>0</v>
      </c>
      <c r="O92" s="80">
        <f t="shared" ref="O92:Q95" si="10">O93</f>
        <v>30000</v>
      </c>
      <c r="P92" s="70">
        <f t="shared" si="10"/>
        <v>0</v>
      </c>
      <c r="Q92" s="85">
        <f t="shared" si="10"/>
        <v>0</v>
      </c>
    </row>
    <row r="93" spans="1:17" ht="21" customHeight="1">
      <c r="A93" s="685" t="s">
        <v>329</v>
      </c>
      <c r="B93" s="686"/>
      <c r="C93" s="686"/>
      <c r="D93" s="686"/>
      <c r="E93" s="686"/>
      <c r="F93" s="686"/>
      <c r="G93" s="686"/>
      <c r="H93" s="686"/>
      <c r="I93" s="686"/>
      <c r="J93" s="687"/>
      <c r="K93" s="81">
        <v>7710000000</v>
      </c>
      <c r="L93" s="75">
        <v>0</v>
      </c>
      <c r="M93" s="75">
        <v>0</v>
      </c>
      <c r="N93" s="76">
        <v>0</v>
      </c>
      <c r="O93" s="78">
        <f t="shared" si="10"/>
        <v>30000</v>
      </c>
      <c r="P93" s="77">
        <f t="shared" si="10"/>
        <v>0</v>
      </c>
      <c r="Q93" s="87">
        <f t="shared" si="10"/>
        <v>0</v>
      </c>
    </row>
    <row r="94" spans="1:17" ht="21" customHeight="1">
      <c r="A94" s="685" t="s">
        <v>379</v>
      </c>
      <c r="B94" s="686"/>
      <c r="C94" s="686"/>
      <c r="D94" s="686"/>
      <c r="E94" s="686"/>
      <c r="F94" s="686"/>
      <c r="G94" s="686"/>
      <c r="H94" s="686"/>
      <c r="I94" s="686"/>
      <c r="J94" s="687"/>
      <c r="K94" s="81">
        <v>7710000040</v>
      </c>
      <c r="L94" s="75">
        <v>1</v>
      </c>
      <c r="M94" s="75">
        <v>0</v>
      </c>
      <c r="N94" s="76">
        <v>0</v>
      </c>
      <c r="O94" s="78">
        <f t="shared" si="10"/>
        <v>30000</v>
      </c>
      <c r="P94" s="77">
        <f t="shared" si="10"/>
        <v>0</v>
      </c>
      <c r="Q94" s="87">
        <f t="shared" si="10"/>
        <v>0</v>
      </c>
    </row>
    <row r="95" spans="1:17" ht="21.75" customHeight="1">
      <c r="A95" s="685" t="s">
        <v>380</v>
      </c>
      <c r="B95" s="686"/>
      <c r="C95" s="686"/>
      <c r="D95" s="686"/>
      <c r="E95" s="686"/>
      <c r="F95" s="686"/>
      <c r="G95" s="686"/>
      <c r="H95" s="686"/>
      <c r="I95" s="686"/>
      <c r="J95" s="687"/>
      <c r="K95" s="81">
        <v>7710000040</v>
      </c>
      <c r="L95" s="75">
        <v>1</v>
      </c>
      <c r="M95" s="75">
        <v>11</v>
      </c>
      <c r="N95" s="76">
        <v>800</v>
      </c>
      <c r="O95" s="78">
        <f t="shared" si="10"/>
        <v>30000</v>
      </c>
      <c r="P95" s="77">
        <f t="shared" si="10"/>
        <v>0</v>
      </c>
      <c r="Q95" s="87">
        <f t="shared" si="10"/>
        <v>0</v>
      </c>
    </row>
    <row r="96" spans="1:17" ht="20.25" customHeight="1">
      <c r="A96" s="679" t="s">
        <v>330</v>
      </c>
      <c r="B96" s="679"/>
      <c r="C96" s="679"/>
      <c r="D96" s="679"/>
      <c r="E96" s="679"/>
      <c r="F96" s="679"/>
      <c r="G96" s="679"/>
      <c r="H96" s="679"/>
      <c r="I96" s="679"/>
      <c r="J96" s="679"/>
      <c r="K96" s="81">
        <v>7710000040</v>
      </c>
      <c r="L96" s="75">
        <v>1</v>
      </c>
      <c r="M96" s="75">
        <v>11</v>
      </c>
      <c r="N96" s="76">
        <v>870</v>
      </c>
      <c r="O96" s="78">
        <v>30000</v>
      </c>
      <c r="P96" s="77">
        <v>0</v>
      </c>
      <c r="Q96" s="87">
        <v>0</v>
      </c>
    </row>
    <row r="97" spans="1:17" ht="13.9" customHeight="1">
      <c r="A97" s="64" t="s">
        <v>360</v>
      </c>
      <c r="B97" s="65"/>
      <c r="C97" s="65"/>
      <c r="D97" s="65"/>
      <c r="E97" s="66"/>
      <c r="F97" s="66"/>
      <c r="G97" s="66"/>
      <c r="H97" s="66"/>
      <c r="I97" s="66"/>
      <c r="J97" s="66"/>
      <c r="K97" s="82" t="s">
        <v>361</v>
      </c>
      <c r="L97" s="83" t="s">
        <v>361</v>
      </c>
      <c r="M97" s="83" t="s">
        <v>361</v>
      </c>
      <c r="N97" s="83" t="s">
        <v>361</v>
      </c>
      <c r="O97" s="84">
        <f>O51+O38+O28+O23+O14+O83+O92</f>
        <v>9158220.75</v>
      </c>
      <c r="P97" s="84">
        <f>P51+P38+P33+P23+P14+P11</f>
        <v>4281100</v>
      </c>
      <c r="Q97" s="88">
        <f>Q51+Q38+Q33+Q23+Q14+Q11</f>
        <v>4395300</v>
      </c>
    </row>
  </sheetData>
  <mergeCells count="90">
    <mergeCell ref="A91:J91"/>
    <mergeCell ref="A92:J92"/>
    <mergeCell ref="A93:J93"/>
    <mergeCell ref="A94:J94"/>
    <mergeCell ref="A95:J95"/>
    <mergeCell ref="A96:J96"/>
    <mergeCell ref="A85:J85"/>
    <mergeCell ref="A86:J86"/>
    <mergeCell ref="A87:J87"/>
    <mergeCell ref="A88:J88"/>
    <mergeCell ref="A89:J89"/>
    <mergeCell ref="A90:J90"/>
    <mergeCell ref="A79:J79"/>
    <mergeCell ref="A80:J80"/>
    <mergeCell ref="A81:J81"/>
    <mergeCell ref="A82:J82"/>
    <mergeCell ref="A83:J83"/>
    <mergeCell ref="A84:J84"/>
    <mergeCell ref="A73:J73"/>
    <mergeCell ref="A74:J74"/>
    <mergeCell ref="A75:J75"/>
    <mergeCell ref="A76:J76"/>
    <mergeCell ref="A77:J77"/>
    <mergeCell ref="A78:J78"/>
    <mergeCell ref="A67:J67"/>
    <mergeCell ref="A68:J68"/>
    <mergeCell ref="A69:J69"/>
    <mergeCell ref="A70:J70"/>
    <mergeCell ref="A71:J71"/>
    <mergeCell ref="A72:J72"/>
    <mergeCell ref="A61:J61"/>
    <mergeCell ref="C62:J62"/>
    <mergeCell ref="A63:J63"/>
    <mergeCell ref="A64:J64"/>
    <mergeCell ref="A65:J65"/>
    <mergeCell ref="A66:J66"/>
    <mergeCell ref="A55:J55"/>
    <mergeCell ref="A56:J56"/>
    <mergeCell ref="A57:J57"/>
    <mergeCell ref="A58:J58"/>
    <mergeCell ref="A59:J59"/>
    <mergeCell ref="A60:J60"/>
    <mergeCell ref="B49:J49"/>
    <mergeCell ref="A50:J50"/>
    <mergeCell ref="B51:J51"/>
    <mergeCell ref="A52:J52"/>
    <mergeCell ref="A53:J53"/>
    <mergeCell ref="A54:J54"/>
    <mergeCell ref="A43:J43"/>
    <mergeCell ref="C44:J44"/>
    <mergeCell ref="B45:J45"/>
    <mergeCell ref="A46:J46"/>
    <mergeCell ref="C47:J47"/>
    <mergeCell ref="C48:J48"/>
    <mergeCell ref="A37:J37"/>
    <mergeCell ref="B38:J38"/>
    <mergeCell ref="C39:J39"/>
    <mergeCell ref="A40:J40"/>
    <mergeCell ref="B41:J41"/>
    <mergeCell ref="A42:J42"/>
    <mergeCell ref="A31:J31"/>
    <mergeCell ref="A32:J32"/>
    <mergeCell ref="B33:J33"/>
    <mergeCell ref="C34:J34"/>
    <mergeCell ref="A35:J35"/>
    <mergeCell ref="A36:J36"/>
    <mergeCell ref="A25:J25"/>
    <mergeCell ref="A26:J26"/>
    <mergeCell ref="A27:J27"/>
    <mergeCell ref="B28:J28"/>
    <mergeCell ref="A29:J29"/>
    <mergeCell ref="A30:J30"/>
    <mergeCell ref="A19:J19"/>
    <mergeCell ref="A20:J20"/>
    <mergeCell ref="A21:J21"/>
    <mergeCell ref="A22:J22"/>
    <mergeCell ref="B23:J23"/>
    <mergeCell ref="A24:J24"/>
    <mergeCell ref="B13:J13"/>
    <mergeCell ref="B14:J14"/>
    <mergeCell ref="C15:J15"/>
    <mergeCell ref="A16:J16"/>
    <mergeCell ref="A17:J17"/>
    <mergeCell ref="A18:J18"/>
    <mergeCell ref="A6:Q6"/>
    <mergeCell ref="A7:N7"/>
    <mergeCell ref="A8:N8"/>
    <mergeCell ref="A10:J10"/>
    <mergeCell ref="A11:J11"/>
    <mergeCell ref="A12:J12"/>
  </mergeCells>
  <pageMargins left="0.23622047244094491" right="0.23622047244094491" top="0.74803149606299213" bottom="0.74803149606299213" header="0.31496062992125984" footer="0.31496062992125984"/>
  <pageSetup paperSize="9"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прил 8</vt:lpstr>
      <vt:lpstr>прил 9</vt:lpstr>
      <vt:lpstr>Прил 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Петровна</dc:creator>
  <cp:lastModifiedBy>Пользователь Windows</cp:lastModifiedBy>
  <cp:lastPrinted>2024-12-20T05:47:41Z</cp:lastPrinted>
  <dcterms:created xsi:type="dcterms:W3CDTF">2017-01-12T04:27:35Z</dcterms:created>
  <dcterms:modified xsi:type="dcterms:W3CDTF">2025-01-17T11:43:02Z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0254AAE7999E4101BF215F975DC60440_12</vt:lpwstr>
  </property>
  <property fmtid="{D5CDD505-2E9C-101B-9397-08002B2CF9AE}" pid="3" name="KSOProductBuildVer">
    <vt:lpwstr>1049-12.2.0.19307</vt:lpwstr>
  </property>
</Properties>
</file>